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07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perfil</author>
    <author>Ailton Souza dos Santos</author>
  </authors>
  <commentList>
    <comment ref="F7" authorId="0">
      <text>
        <r>
          <rPr>
            <b/>
            <sz val="9"/>
            <rFont val="Tahoma"/>
            <family val="2"/>
          </rPr>
          <t>perfil:</t>
        </r>
        <r>
          <rPr>
            <sz val="9"/>
            <rFont val="Tahoma"/>
            <family val="2"/>
          </rPr>
          <t xml:space="preserve">
Preencher o quantitativo das produções em cada campo.</t>
        </r>
      </text>
    </comment>
    <comment ref="D8" authorId="1">
      <text>
        <r>
          <rPr>
            <sz val="9"/>
            <rFont val="Segoe UI"/>
            <family val="0"/>
          </rPr>
          <t xml:space="preserve">perfil: sem limites de pontuação 
</t>
        </r>
      </text>
    </comment>
    <comment ref="D28" authorId="1">
      <text>
        <r>
          <rPr>
            <b/>
            <sz val="9"/>
            <rFont val="Segoe UI"/>
            <family val="0"/>
          </rPr>
          <t xml:space="preserve">Limitado ao máximo de 75 pontos </t>
        </r>
        <r>
          <rPr>
            <sz val="9"/>
            <rFont val="Segoe UI"/>
            <family val="0"/>
          </rPr>
          <t xml:space="preserve">
</t>
        </r>
      </text>
    </comment>
    <comment ref="D29" authorId="1">
      <text>
        <r>
          <rPr>
            <b/>
            <sz val="9"/>
            <rFont val="Segoe UI"/>
            <family val="0"/>
          </rPr>
          <t xml:space="preserve">Limitado ao máximo de 12,5 pontos </t>
        </r>
      </text>
    </comment>
    <comment ref="D30" authorId="1">
      <text>
        <r>
          <rPr>
            <b/>
            <sz val="8"/>
            <rFont val="Segoe UI"/>
            <family val="2"/>
          </rPr>
          <t xml:space="preserve">Limitada ao máximo de 30 pontos 
Apenas especilizações realizadas entre 2014 e 2018  </t>
        </r>
      </text>
    </comment>
    <comment ref="D31" authorId="1">
      <text>
        <r>
          <rPr>
            <b/>
            <sz val="9"/>
            <rFont val="Segoe UI"/>
            <family val="0"/>
          </rPr>
          <t xml:space="preserve">Limitado ao máximo de 50 pontos </t>
        </r>
        <r>
          <rPr>
            <sz val="9"/>
            <rFont val="Segoe UI"/>
            <family val="0"/>
          </rPr>
          <t xml:space="preserve">
</t>
        </r>
      </text>
    </comment>
    <comment ref="D37" authorId="1">
      <text>
        <r>
          <rPr>
            <b/>
            <sz val="8"/>
            <rFont val="Segoe UI"/>
            <family val="2"/>
          </rPr>
          <t xml:space="preserve">Limitado ao máximo a 37,5 pontos 
</t>
        </r>
      </text>
    </comment>
    <comment ref="D36" authorId="1">
      <text>
        <r>
          <rPr>
            <b/>
            <sz val="9"/>
            <rFont val="Segoe UI"/>
            <family val="0"/>
          </rPr>
          <t xml:space="preserve">Limitado ao máxímo de 50 pontos </t>
        </r>
        <r>
          <rPr>
            <sz val="9"/>
            <rFont val="Segoe UI"/>
            <family val="0"/>
          </rPr>
          <t xml:space="preserve">
</t>
        </r>
      </text>
    </comment>
    <comment ref="D35" authorId="1">
      <text>
        <r>
          <rPr>
            <b/>
            <sz val="9"/>
            <rFont val="Segoe UI"/>
            <family val="0"/>
          </rPr>
          <t xml:space="preserve">Limitado ao máximo de 50 pontos </t>
        </r>
        <r>
          <rPr>
            <sz val="9"/>
            <rFont val="Segoe UI"/>
            <family val="0"/>
          </rPr>
          <t xml:space="preserve">
</t>
        </r>
      </text>
    </comment>
    <comment ref="D34" authorId="1">
      <text>
        <r>
          <rPr>
            <b/>
            <sz val="9"/>
            <rFont val="Segoe UI"/>
            <family val="0"/>
          </rPr>
          <t xml:space="preserve">Limitado ao máximo de 80 pontos </t>
        </r>
        <r>
          <rPr>
            <sz val="9"/>
            <rFont val="Segoe UI"/>
            <family val="0"/>
          </rPr>
          <t xml:space="preserve">
</t>
        </r>
      </text>
    </comment>
    <comment ref="D38" authorId="1">
      <text>
        <r>
          <rPr>
            <b/>
            <sz val="9"/>
            <rFont val="Segoe UI"/>
            <family val="2"/>
          </rPr>
          <t xml:space="preserve">Máximo 15 pontos </t>
        </r>
      </text>
    </comment>
  </commentList>
</comments>
</file>

<file path=xl/sharedStrings.xml><?xml version="1.0" encoding="utf-8"?>
<sst xmlns="http://schemas.openxmlformats.org/spreadsheetml/2006/main" count="50" uniqueCount="50">
  <si>
    <t xml:space="preserve">Candidato: </t>
  </si>
  <si>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</si>
  <si>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</si>
  <si>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</si>
  <si>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</si>
  <si>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</si>
  <si>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</si>
  <si>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 (área de ensino)</t>
  </si>
  <si>
    <t>A1</t>
  </si>
  <si>
    <t>A2</t>
  </si>
  <si>
    <t>B1</t>
  </si>
  <si>
    <t>B2</t>
  </si>
  <si>
    <t>B3</t>
  </si>
  <si>
    <t>B4</t>
  </si>
  <si>
    <t>B5</t>
  </si>
  <si>
    <t>C</t>
  </si>
  <si>
    <t>Artigo avulso</t>
  </si>
  <si>
    <t>Não indexado na área de ensino, mas com Qualis em alguma outra área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</si>
  <si>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</si>
  <si>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</si>
  <si>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</si>
  <si>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</si>
  <si>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</si>
  <si>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</si>
  <si>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regional ou local</t>
  </si>
  <si>
    <t>Resumo e resumos expandidos</t>
  </si>
  <si>
    <t>Formação, atuação e atualização profissional (Limitado a 80 pontos)</t>
  </si>
  <si>
    <t>Experiência profissional na docência (Educação Básica ou Superior, por ano completo)</t>
  </si>
  <si>
    <t>Experiência administrativa (por ano)</t>
  </si>
  <si>
    <t>Especialização concluída (até 3)</t>
  </si>
  <si>
    <t>Orientação de Trabalhos de Conclusão de Curso (até 10 pontos por ano, 2 pontos por orientação)</t>
  </si>
  <si>
    <t>Orientação ou supervisão de programas educacionais (PIBID, PIBIC, PROFMAT, etc, por orientação)</t>
  </si>
  <si>
    <t>Participação em bancas de TCC ou Especialização, 2 pontos por banca)</t>
  </si>
  <si>
    <t>Coordenação de projetos de extensão, ensino ou pesquisa ou grupo de pesquisa (a cada seis meses)</t>
  </si>
  <si>
    <t>Participação em pesquisa ou grupo de pesquisa (a cada seis meses)</t>
  </si>
  <si>
    <t>Participação em projetos de extensão ou ensino (a cada 40 horas)</t>
  </si>
  <si>
    <t>Bolsista de PIBID, PIBIC ou aluno de IC Voluntária (por ano)</t>
  </si>
  <si>
    <t>Monitoria (por ano)</t>
  </si>
  <si>
    <t>Total Geral</t>
  </si>
  <si>
    <t xml:space="preserve">Obs.: </t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</si>
  <si>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</si>
  <si>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r>
      <t xml:space="preserve">PROGRAMA DE PÓS-GRADUAÇÃO EM EDUCAÇÃO EM CIÊNCIAS E EDUCAÇÃO MATEMÁTICA, PPGECEM 
MESTRADO E DOUTORADO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CAMPUS</t>
    </r>
    <r>
      <rPr>
        <b/>
        <sz val="11"/>
        <color indexed="8"/>
        <rFont val="Calibri"/>
        <family val="2"/>
      </rPr>
      <t xml:space="preserve"> CASCAVEL</t>
    </r>
  </si>
  <si>
    <t>Ministrante de curso, minicurso, oficina em eventos</t>
  </si>
  <si>
    <t>Participação</t>
  </si>
  <si>
    <t>Comunicação oral ou pôster em Evento Técnico-Científico Local, Estadual ou Regional</t>
  </si>
  <si>
    <t>Ouvinte em Evento Técnico-Científico Nacional ou Internacional</t>
  </si>
  <si>
    <t>Ouvinte em Evento em Técnico-Científico Local, Estadual, Regional</t>
  </si>
  <si>
    <t>Comunicação oral ou pôster em Evento Técnico-Científico Nacional ou internacional</t>
  </si>
  <si>
    <t>Formulário de avaliação de currículo de candidato ao Mestrado                                                                          Últimos cinco anos ( 2015-2019)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</si>
  <si>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 pontuação está balizada pelo pelo Qualis CAPES  (2013-2016)</t>
    </r>
    <r>
      <rPr>
        <sz val="10"/>
        <color indexed="8"/>
        <rFont val="Times New Roman"/>
        <family val="1"/>
      </rPr>
      <t xml:space="preserve"> disponível em: https://sucupira.capes.gov.br/sucupira/public/consultas/coleta/veiculoPublicacaoQualis/listaConsultaGeralPeriodicos.jsf 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</si>
</sst>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wrapText="1"/>
      <protection/>
    </xf>
    <xf numFmtId="0" fontId="46" fillId="0" borderId="16" xfId="0" applyFont="1" applyBorder="1" applyAlignment="1" applyProtection="1">
      <alignment horizontal="center" wrapText="1"/>
      <protection/>
    </xf>
    <xf numFmtId="0" fontId="46" fillId="0" borderId="17" xfId="0" applyFont="1" applyBorder="1" applyAlignment="1" applyProtection="1">
      <alignment horizontal="center" wrapText="1"/>
      <protection/>
    </xf>
    <xf numFmtId="0" fontId="46" fillId="0" borderId="18" xfId="0" applyFont="1" applyBorder="1" applyAlignment="1" applyProtection="1">
      <alignment horizontal="center" wrapText="1"/>
      <protection/>
    </xf>
    <xf numFmtId="0" fontId="46" fillId="0" borderId="19" xfId="0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47" fillId="0" borderId="23" xfId="0" applyFont="1" applyBorder="1" applyAlignment="1" applyProtection="1">
      <alignment horizontal="left" vertical="center" wrapText="1"/>
      <protection/>
    </xf>
    <xf numFmtId="0" fontId="47" fillId="0" borderId="13" xfId="0" applyFont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23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85725</xdr:rowOff>
    </xdr:from>
    <xdr:to>
      <xdr:col>3</xdr:col>
      <xdr:colOff>419100</xdr:colOff>
      <xdr:row>1</xdr:row>
      <xdr:rowOff>742950</xdr:rowOff>
    </xdr:to>
    <xdr:pic>
      <xdr:nvPicPr>
        <xdr:cNvPr id="1" name="Imagem 1" descr="novo_logo_unio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9525</xdr:rowOff>
    </xdr:from>
    <xdr:to>
      <xdr:col>6</xdr:col>
      <xdr:colOff>504825</xdr:colOff>
      <xdr:row>1</xdr:row>
      <xdr:rowOff>828675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b="43469"/>
        <a:stretch>
          <a:fillRect/>
        </a:stretch>
      </xdr:blipFill>
      <xdr:spPr>
        <a:xfrm>
          <a:off x="5867400" y="2095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tabSelected="1" zoomScale="96" zoomScaleNormal="96" zoomScalePageLayoutView="0" workbookViewId="0" topLeftCell="A1">
      <selection activeCell="F13" sqref="F13"/>
    </sheetView>
  </sheetViews>
  <sheetFormatPr defaultColWidth="9.140625" defaultRowHeight="15"/>
  <cols>
    <col min="2" max="2" width="14.00390625" style="0" customWidth="1"/>
    <col min="4" max="4" width="44.8515625" style="0" customWidth="1"/>
    <col min="5" max="5" width="8.7109375" style="0" customWidth="1"/>
    <col min="7" max="7" width="9.140625" style="0" customWidth="1"/>
  </cols>
  <sheetData>
    <row r="1" ht="15.75" thickBot="1"/>
    <row r="2" spans="2:7" ht="66" customHeight="1">
      <c r="B2" s="14" t="s">
        <v>41</v>
      </c>
      <c r="C2" s="15"/>
      <c r="D2" s="15"/>
      <c r="E2" s="15"/>
      <c r="F2" s="15"/>
      <c r="G2" s="16"/>
    </row>
    <row r="3" spans="2:7" ht="44.25" customHeight="1" thickBot="1">
      <c r="B3" s="17"/>
      <c r="C3" s="18"/>
      <c r="D3" s="18"/>
      <c r="E3" s="18"/>
      <c r="F3" s="18"/>
      <c r="G3" s="19"/>
    </row>
    <row r="4" spans="2:7" ht="15.75" thickBot="1">
      <c r="B4" s="11" t="s">
        <v>0</v>
      </c>
      <c r="C4" s="30"/>
      <c r="D4" s="31"/>
      <c r="E4" s="31"/>
      <c r="F4" s="31"/>
      <c r="G4" s="32"/>
    </row>
    <row r="5" spans="2:7" ht="33.75" customHeight="1" thickBot="1">
      <c r="B5" s="33" t="s">
        <v>48</v>
      </c>
      <c r="C5" s="34"/>
      <c r="D5" s="34"/>
      <c r="E5" s="34"/>
      <c r="F5" s="34"/>
      <c r="G5" s="35"/>
    </row>
    <row r="6" spans="2:7" ht="16.5" thickBot="1">
      <c r="B6" s="36"/>
      <c r="C6" s="37"/>
      <c r="D6" s="37"/>
      <c r="E6" s="37"/>
      <c r="F6" s="37"/>
      <c r="G6" s="38"/>
    </row>
    <row r="7" spans="2:7" ht="39" thickBot="1">
      <c r="B7" s="3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7" t="s">
        <v>6</v>
      </c>
    </row>
    <row r="8" spans="2:7" ht="15.75" thickBot="1">
      <c r="B8" s="39" t="s">
        <v>7</v>
      </c>
      <c r="C8" s="8">
        <v>1</v>
      </c>
      <c r="D8" s="8" t="s">
        <v>8</v>
      </c>
      <c r="E8" s="4">
        <v>100</v>
      </c>
      <c r="F8" s="2"/>
      <c r="G8" s="8">
        <f>F8*E8</f>
        <v>0</v>
      </c>
    </row>
    <row r="9" spans="2:7" ht="15.75" thickBot="1">
      <c r="B9" s="21"/>
      <c r="C9" s="8">
        <v>2</v>
      </c>
      <c r="D9" s="8" t="s">
        <v>9</v>
      </c>
      <c r="E9" s="4">
        <v>85</v>
      </c>
      <c r="F9" s="2"/>
      <c r="G9" s="8">
        <f aca="true" t="shared" si="0" ref="G9:G33">F9*E9</f>
        <v>0</v>
      </c>
    </row>
    <row r="10" spans="2:7" ht="15.75" thickBot="1">
      <c r="B10" s="21"/>
      <c r="C10" s="8">
        <v>3</v>
      </c>
      <c r="D10" s="8" t="s">
        <v>10</v>
      </c>
      <c r="E10" s="4">
        <v>70</v>
      </c>
      <c r="F10" s="2"/>
      <c r="G10" s="8">
        <f t="shared" si="0"/>
        <v>0</v>
      </c>
    </row>
    <row r="11" spans="2:7" ht="15.75" thickBot="1">
      <c r="B11" s="21"/>
      <c r="C11" s="8">
        <v>4</v>
      </c>
      <c r="D11" s="8" t="s">
        <v>11</v>
      </c>
      <c r="E11" s="4">
        <v>55</v>
      </c>
      <c r="F11" s="2"/>
      <c r="G11" s="8">
        <f t="shared" si="0"/>
        <v>0</v>
      </c>
    </row>
    <row r="12" spans="2:7" ht="15.75" thickBot="1">
      <c r="B12" s="21"/>
      <c r="C12" s="8">
        <v>5</v>
      </c>
      <c r="D12" s="8" t="s">
        <v>12</v>
      </c>
      <c r="E12" s="4">
        <v>40</v>
      </c>
      <c r="F12" s="2"/>
      <c r="G12" s="8">
        <f t="shared" si="0"/>
        <v>0</v>
      </c>
    </row>
    <row r="13" spans="2:7" ht="15.75" thickBot="1">
      <c r="B13" s="21"/>
      <c r="C13" s="8">
        <v>6</v>
      </c>
      <c r="D13" s="8" t="s">
        <v>13</v>
      </c>
      <c r="E13" s="4">
        <v>25</v>
      </c>
      <c r="F13" s="2"/>
      <c r="G13" s="8">
        <f t="shared" si="0"/>
        <v>0</v>
      </c>
    </row>
    <row r="14" spans="2:7" ht="15.75" thickBot="1">
      <c r="B14" s="21"/>
      <c r="C14" s="8">
        <v>7</v>
      </c>
      <c r="D14" s="8" t="s">
        <v>14</v>
      </c>
      <c r="E14" s="4">
        <v>10</v>
      </c>
      <c r="F14" s="2"/>
      <c r="G14" s="8">
        <f t="shared" si="0"/>
        <v>0</v>
      </c>
    </row>
    <row r="15" spans="2:7" ht="15.75" thickBot="1">
      <c r="B15" s="22"/>
      <c r="C15" s="8">
        <v>8</v>
      </c>
      <c r="D15" s="8" t="s">
        <v>15</v>
      </c>
      <c r="E15" s="4">
        <v>5</v>
      </c>
      <c r="F15" s="2"/>
      <c r="G15" s="8">
        <f t="shared" si="0"/>
        <v>0</v>
      </c>
    </row>
    <row r="16" spans="2:7" ht="26.25" thickBot="1">
      <c r="B16" s="12" t="s">
        <v>16</v>
      </c>
      <c r="C16" s="8">
        <v>9</v>
      </c>
      <c r="D16" s="8" t="s">
        <v>17</v>
      </c>
      <c r="E16" s="4">
        <v>5</v>
      </c>
      <c r="F16" s="2"/>
      <c r="G16" s="8">
        <f t="shared" si="0"/>
        <v>0</v>
      </c>
    </row>
    <row r="17" spans="2:7" ht="15.75" thickBot="1">
      <c r="B17" s="40" t="s">
        <v>18</v>
      </c>
      <c r="C17" s="8">
        <v>10</v>
      </c>
      <c r="D17" s="8" t="s">
        <v>19</v>
      </c>
      <c r="E17" s="2">
        <v>50</v>
      </c>
      <c r="F17" s="2"/>
      <c r="G17" s="8">
        <f t="shared" si="0"/>
        <v>0</v>
      </c>
    </row>
    <row r="18" spans="2:7" ht="15.75" thickBot="1">
      <c r="B18" s="41"/>
      <c r="C18" s="8">
        <v>11</v>
      </c>
      <c r="D18" s="8" t="s">
        <v>20</v>
      </c>
      <c r="E18" s="2">
        <v>37.5</v>
      </c>
      <c r="F18" s="2"/>
      <c r="G18" s="8">
        <f t="shared" si="0"/>
        <v>0</v>
      </c>
    </row>
    <row r="19" spans="2:7" ht="15.75" thickBot="1">
      <c r="B19" s="42"/>
      <c r="C19" s="8">
        <v>12</v>
      </c>
      <c r="D19" s="8" t="s">
        <v>21</v>
      </c>
      <c r="E19" s="2">
        <v>25</v>
      </c>
      <c r="F19" s="2"/>
      <c r="G19" s="8">
        <f t="shared" si="0"/>
        <v>0</v>
      </c>
    </row>
    <row r="20" spans="2:7" ht="26.25" thickBot="1">
      <c r="B20" s="20" t="s">
        <v>22</v>
      </c>
      <c r="C20" s="8">
        <v>13</v>
      </c>
      <c r="D20" s="8" t="s">
        <v>23</v>
      </c>
      <c r="E20" s="2">
        <v>10</v>
      </c>
      <c r="F20" s="2"/>
      <c r="G20" s="8">
        <f t="shared" si="0"/>
        <v>0</v>
      </c>
    </row>
    <row r="21" spans="2:7" ht="26.25" thickBot="1">
      <c r="B21" s="21"/>
      <c r="C21" s="8">
        <v>14</v>
      </c>
      <c r="D21" s="8" t="s">
        <v>24</v>
      </c>
      <c r="E21" s="2">
        <v>8</v>
      </c>
      <c r="F21" s="2"/>
      <c r="G21" s="8">
        <f t="shared" si="0"/>
        <v>0</v>
      </c>
    </row>
    <row r="22" spans="2:7" ht="15.75" thickBot="1">
      <c r="B22" s="22"/>
      <c r="C22" s="8">
        <v>15</v>
      </c>
      <c r="D22" s="8" t="s">
        <v>25</v>
      </c>
      <c r="E22" s="2">
        <v>1</v>
      </c>
      <c r="F22" s="2"/>
      <c r="G22" s="8">
        <f t="shared" si="0"/>
        <v>0</v>
      </c>
    </row>
    <row r="23" spans="2:7" ht="24.75" customHeight="1" thickBot="1">
      <c r="B23" s="23" t="s">
        <v>43</v>
      </c>
      <c r="C23" s="9">
        <v>16</v>
      </c>
      <c r="D23" s="9" t="s">
        <v>42</v>
      </c>
      <c r="E23" s="5">
        <v>5</v>
      </c>
      <c r="F23" s="2"/>
      <c r="G23" s="8">
        <f t="shared" si="0"/>
        <v>0</v>
      </c>
    </row>
    <row r="24" spans="2:7" ht="26.25" thickBot="1">
      <c r="B24" s="24"/>
      <c r="C24" s="9">
        <v>17</v>
      </c>
      <c r="D24" s="9" t="s">
        <v>47</v>
      </c>
      <c r="E24" s="5">
        <v>5</v>
      </c>
      <c r="F24" s="2"/>
      <c r="G24" s="8">
        <f t="shared" si="0"/>
        <v>0</v>
      </c>
    </row>
    <row r="25" spans="2:7" ht="26.25" thickBot="1">
      <c r="B25" s="24"/>
      <c r="C25" s="9">
        <v>18</v>
      </c>
      <c r="D25" s="9" t="s">
        <v>44</v>
      </c>
      <c r="E25" s="5">
        <v>3</v>
      </c>
      <c r="F25" s="2"/>
      <c r="G25" s="8">
        <f t="shared" si="0"/>
        <v>0</v>
      </c>
    </row>
    <row r="26" spans="2:7" ht="26.25" thickBot="1">
      <c r="B26" s="24"/>
      <c r="C26" s="9">
        <v>19</v>
      </c>
      <c r="D26" s="9" t="s">
        <v>45</v>
      </c>
      <c r="E26" s="5">
        <v>2</v>
      </c>
      <c r="F26" s="2"/>
      <c r="G26" s="8">
        <f t="shared" si="0"/>
        <v>0</v>
      </c>
    </row>
    <row r="27" spans="2:7" ht="26.25" thickBot="1">
      <c r="B27" s="43"/>
      <c r="C27" s="9">
        <v>20</v>
      </c>
      <c r="D27" s="9" t="s">
        <v>46</v>
      </c>
      <c r="E27" s="5">
        <v>1</v>
      </c>
      <c r="F27" s="2"/>
      <c r="G27" s="9">
        <f t="shared" si="0"/>
        <v>0</v>
      </c>
    </row>
    <row r="28" spans="2:7" ht="39" thickBot="1">
      <c r="B28" s="23" t="s">
        <v>26</v>
      </c>
      <c r="C28" s="9">
        <v>21</v>
      </c>
      <c r="D28" s="9" t="s">
        <v>27</v>
      </c>
      <c r="E28" s="5">
        <v>15</v>
      </c>
      <c r="F28" s="2"/>
      <c r="G28" s="9">
        <f>IF(F28*E28&gt;75,75,F28*E28)</f>
        <v>0</v>
      </c>
    </row>
    <row r="29" spans="2:7" ht="15.75" thickBot="1">
      <c r="B29" s="24"/>
      <c r="C29" s="9">
        <v>22</v>
      </c>
      <c r="D29" s="9" t="s">
        <v>28</v>
      </c>
      <c r="E29" s="5">
        <v>2.5</v>
      </c>
      <c r="F29" s="2"/>
      <c r="G29" s="9">
        <f>IF(F29*E29&gt;12.5,12.5,F29*E29)</f>
        <v>0</v>
      </c>
    </row>
    <row r="30" spans="2:7" ht="15.75" thickBot="1">
      <c r="B30" s="24"/>
      <c r="C30" s="9">
        <v>23</v>
      </c>
      <c r="D30" s="9" t="s">
        <v>29</v>
      </c>
      <c r="E30" s="5">
        <v>10</v>
      </c>
      <c r="F30" s="2"/>
      <c r="G30" s="9">
        <f>IF(F30*E30&gt;30,30,F30*E30)</f>
        <v>0</v>
      </c>
    </row>
    <row r="31" spans="2:7" ht="39" thickBot="1">
      <c r="B31" s="24"/>
      <c r="C31" s="9">
        <v>24</v>
      </c>
      <c r="D31" s="9" t="s">
        <v>30</v>
      </c>
      <c r="E31" s="5">
        <v>2</v>
      </c>
      <c r="F31" s="2"/>
      <c r="G31" s="9">
        <f>IF(F31*E31&gt;50,50,F31*E31)</f>
        <v>0</v>
      </c>
    </row>
    <row r="32" spans="2:7" ht="36" customHeight="1" thickBot="1">
      <c r="B32" s="24"/>
      <c r="C32" s="9">
        <v>25</v>
      </c>
      <c r="D32" s="9" t="s">
        <v>31</v>
      </c>
      <c r="E32" s="5">
        <v>7.5</v>
      </c>
      <c r="F32" s="2"/>
      <c r="G32" s="9">
        <f t="shared" si="0"/>
        <v>0</v>
      </c>
    </row>
    <row r="33" spans="2:7" ht="26.25" thickBot="1">
      <c r="B33" s="24"/>
      <c r="C33" s="9">
        <v>26</v>
      </c>
      <c r="D33" s="9" t="s">
        <v>32</v>
      </c>
      <c r="E33" s="5">
        <v>2</v>
      </c>
      <c r="F33" s="2"/>
      <c r="G33" s="9">
        <f t="shared" si="0"/>
        <v>0</v>
      </c>
    </row>
    <row r="34" spans="2:7" ht="42.75" customHeight="1" thickBot="1">
      <c r="B34" s="24"/>
      <c r="C34" s="9">
        <v>27</v>
      </c>
      <c r="D34" s="9" t="s">
        <v>33</v>
      </c>
      <c r="E34" s="5">
        <v>10</v>
      </c>
      <c r="F34" s="2"/>
      <c r="G34" s="9">
        <f>IF(F34*E34&gt;80,80,F34*E34)</f>
        <v>0</v>
      </c>
    </row>
    <row r="35" spans="2:7" ht="26.25" thickBot="1">
      <c r="B35" s="24"/>
      <c r="C35" s="9">
        <v>28</v>
      </c>
      <c r="D35" s="9" t="s">
        <v>34</v>
      </c>
      <c r="E35" s="5">
        <v>5</v>
      </c>
      <c r="F35" s="2"/>
      <c r="G35" s="9">
        <f>IF(F35*E35&gt;50,50,F35*E35)</f>
        <v>0</v>
      </c>
    </row>
    <row r="36" spans="2:7" ht="26.25" thickBot="1">
      <c r="B36" s="24"/>
      <c r="C36" s="9">
        <v>29</v>
      </c>
      <c r="D36" s="9" t="s">
        <v>35</v>
      </c>
      <c r="E36" s="5">
        <v>5</v>
      </c>
      <c r="F36" s="2"/>
      <c r="G36" s="9">
        <f>IF(F36*E36&gt;50,50,F36*E36)</f>
        <v>0</v>
      </c>
    </row>
    <row r="37" spans="2:7" ht="26.25" thickBot="1">
      <c r="B37" s="24"/>
      <c r="C37" s="9">
        <v>30</v>
      </c>
      <c r="D37" s="9" t="s">
        <v>36</v>
      </c>
      <c r="E37" s="5">
        <v>7.5</v>
      </c>
      <c r="F37" s="2"/>
      <c r="G37" s="9">
        <f>IF(F37*E37&gt;37.5,37.5,F37*E37)</f>
        <v>0</v>
      </c>
    </row>
    <row r="38" spans="2:7" ht="15.75" thickBot="1">
      <c r="B38" s="24"/>
      <c r="C38" s="9">
        <v>31</v>
      </c>
      <c r="D38" s="13" t="s">
        <v>37</v>
      </c>
      <c r="E38" s="6">
        <v>3</v>
      </c>
      <c r="F38" s="2"/>
      <c r="G38" s="9">
        <f>IF(F38*E38&gt;15,15,F38*E38)</f>
        <v>0</v>
      </c>
    </row>
    <row r="39" spans="2:7" ht="15.75" thickBot="1">
      <c r="B39" s="25" t="s">
        <v>38</v>
      </c>
      <c r="C39" s="26"/>
      <c r="D39" s="26"/>
      <c r="E39" s="26"/>
      <c r="F39" s="27"/>
      <c r="G39" s="10">
        <f>SUM(G8:G27)+IF(SUM(G28:G38)&gt;80,80,SUM(G28:G38))</f>
        <v>0</v>
      </c>
    </row>
    <row r="40" spans="2:7" ht="15">
      <c r="B40" s="28" t="s">
        <v>39</v>
      </c>
      <c r="C40" s="28"/>
      <c r="D40" s="28"/>
      <c r="E40" s="28"/>
      <c r="F40" s="28"/>
      <c r="G40" s="28"/>
    </row>
    <row r="41" spans="2:7" ht="30.75" customHeight="1">
      <c r="B41" s="29" t="s">
        <v>49</v>
      </c>
      <c r="C41" s="29"/>
      <c r="D41" s="29"/>
      <c r="E41" s="29"/>
      <c r="F41" s="29"/>
      <c r="G41" s="29"/>
    </row>
    <row r="42" spans="2:7" ht="50.25" customHeight="1">
      <c r="B42" s="29" t="s">
        <v>40</v>
      </c>
      <c r="C42" s="29"/>
      <c r="D42" s="29"/>
      <c r="E42" s="29"/>
      <c r="F42" s="29"/>
      <c r="G42" s="29"/>
    </row>
  </sheetData>
  <sheetProtection password="89EA" sheet="1" selectLockedCells="1"/>
  <mergeCells count="13">
    <mergeCell ref="B42:G42"/>
    <mergeCell ref="C4:G4"/>
    <mergeCell ref="B5:G5"/>
    <mergeCell ref="B6:G6"/>
    <mergeCell ref="B8:B15"/>
    <mergeCell ref="B17:B19"/>
    <mergeCell ref="B23:B27"/>
    <mergeCell ref="B2:G3"/>
    <mergeCell ref="B20:B22"/>
    <mergeCell ref="B28:B38"/>
    <mergeCell ref="B39:F39"/>
    <mergeCell ref="B40:G40"/>
    <mergeCell ref="B41:G41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Tiago Kluber</cp:lastModifiedBy>
  <dcterms:created xsi:type="dcterms:W3CDTF">2018-07-23T17:17:57Z</dcterms:created>
  <dcterms:modified xsi:type="dcterms:W3CDTF">2020-06-09T18:50:41Z</dcterms:modified>
  <cp:category/>
  <cp:version/>
  <cp:contentType/>
  <cp:contentStatus/>
</cp:coreProperties>
</file>