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2020 MESTRADO - DOUTORADO - 2020\PROAP\2021\"/>
    </mc:Choice>
  </mc:AlternateContent>
  <xr:revisionPtr revIDLastSave="0" documentId="8_{3E07BF3F-4DBC-4919-A954-04991A8E8465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PROAP-1Parcela" sheetId="1" r:id="rId1"/>
    <sheet name="PROAP2Par PTI vs AnexoIII-AUXPE" sheetId="3" r:id="rId2"/>
    <sheet name="AnexoII PlanoTrab Institucional" sheetId="4" r:id="rId3"/>
    <sheet name="AnexoIII-AUXPE" sheetId="5" r:id="rId4"/>
  </sheets>
  <definedNames>
    <definedName name="_xlnm._FilterDatabase" localSheetId="1" hidden="1">'PROAP2Par PTI vs AnexoIII-AUXPE'!$A$4:$C$35</definedName>
    <definedName name="Texto76" localSheetId="3">'AnexoIII-AUXPE'!$C$6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3" l="1"/>
  <c r="D22" i="4" l="1"/>
  <c r="D21" i="4"/>
  <c r="D20" i="4"/>
  <c r="D19" i="4"/>
  <c r="D18" i="4"/>
  <c r="D16" i="4"/>
  <c r="D15" i="4"/>
  <c r="D14" i="4"/>
  <c r="D13" i="4"/>
  <c r="D12" i="4"/>
  <c r="C9" i="5"/>
  <c r="C10" i="5"/>
  <c r="C11" i="5"/>
  <c r="C8" i="5"/>
  <c r="C7" i="5"/>
  <c r="D24" i="4" l="1"/>
  <c r="C12" i="5"/>
  <c r="C17" i="5" s="1"/>
</calcChain>
</file>

<file path=xl/sharedStrings.xml><?xml version="1.0" encoding="utf-8"?>
<sst xmlns="http://schemas.openxmlformats.org/spreadsheetml/2006/main" count="201" uniqueCount="110">
  <si>
    <t>1 - MANUTENÇÃO DE EQUIPAMENTOS</t>
  </si>
  <si>
    <t>MATERIAL CONSUMO</t>
  </si>
  <si>
    <t>material para manutenção de bens móveis</t>
  </si>
  <si>
    <t>STPJ</t>
  </si>
  <si>
    <t xml:space="preserve"> manutenção e conservação de máquinas</t>
  </si>
  <si>
    <t>manutenção e conservação de bens móveis</t>
  </si>
  <si>
    <t>2 - MANUTENÇÃO E FUNCIONAMENTO DE LABORATÓRIO
 DE ENSINO E PESQUISA</t>
  </si>
  <si>
    <t>MATERIAL DE CONSUMO</t>
  </si>
  <si>
    <t>gás engarrafado</t>
  </si>
  <si>
    <t>material químico</t>
  </si>
  <si>
    <t>material laboratorial</t>
  </si>
  <si>
    <t>sementes, mudas de plantas</t>
  </si>
  <si>
    <t xml:space="preserve"> material de proteção e segurança</t>
  </si>
  <si>
    <t>material para manutenção bens imóveis</t>
  </si>
  <si>
    <t>gêneros alimentícios</t>
  </si>
  <si>
    <t>material de processamento</t>
  </si>
  <si>
    <t>material de expediente</t>
  </si>
  <si>
    <t>alimentos para animais</t>
  </si>
  <si>
    <t>material elétrico e eletrônico</t>
  </si>
  <si>
    <t>combustíveis e lubrificantes automotivos</t>
  </si>
  <si>
    <t>5 - PRODUÇÃO,REVISÃO,TRADUÇÃO,EDITORAÇÃO,CONFECÇÃO E PUBLICAÇÃO DE CONTEÚDOS CIENTÍFICO-ACADÊMICOS E DE DIVULGAÇÃO DAS ATIVIDADES DESENVOLVIDAS NO ÂMBITO DOS PPGs</t>
  </si>
  <si>
    <t>serviços gráficos</t>
  </si>
  <si>
    <t>4 - PARTICIPAÇÃO EM CURSOS E TREINAMENTOS EM TÉCNICAS DE LABORATÓRIO E UTILIZAÇÃO DE EQUIPAMENTOS</t>
  </si>
  <si>
    <t>AUXILIO FINANCEIRO ESTUDANTES</t>
  </si>
  <si>
    <t>Auxílio financeiro a estudantes</t>
  </si>
  <si>
    <t>PASSAGENS</t>
  </si>
  <si>
    <t>Passagens</t>
  </si>
  <si>
    <t>DIÁRIAS</t>
  </si>
  <si>
    <t>Diárias</t>
  </si>
  <si>
    <t>8 - PARTICIPAÇÃO DE PROFESSORES, PESQUISADORES E ALUNOS EM ATIVIDADES E EVENTOS CIENTÍFICO-ACADÊMICOS NO PAÍS E NO EXTERIOR</t>
  </si>
  <si>
    <t>Auxílio financeiro a aluno</t>
  </si>
  <si>
    <t>AJUDA CUSTO PROFESSOR</t>
  </si>
  <si>
    <t>Ajuda de custo professor</t>
  </si>
  <si>
    <t>10 - PARTICIPAÇÃO DE PROFESSORES, PESQUISADORES E ALUNOS EM ATIVIDADES DE INTERCÂMBIO E PARCERIAS ENTRE PPGs E INSTITUIÇÕES FORMALMENTE ASSOCIADOS</t>
  </si>
  <si>
    <t>11 - PARTICIPAÇÃO DE ALUNOS EM CURSOS OU DISCIPLINAS EM OUTRO PPG, DESDE QUE ESTEJAM RELACIONADOS ÀS SUAS DISSERTAÇÕES E TESES</t>
  </si>
  <si>
    <t>7 - APOIO À REALIZAÇÃO DE EVENTOS CIENTÍFICO-ACADÊMICOS NO PAÍS</t>
  </si>
  <si>
    <t>Fornecimento de Alimentação</t>
  </si>
  <si>
    <t>Hospedagem</t>
  </si>
  <si>
    <t>9 - PARTICIPAÇÃO DE CONVIDADOS EXTERNOS EM ATIVIDADES CIENTÍFICO-ACADÊMICAS NO PAÍS</t>
  </si>
  <si>
    <t>Programa:</t>
  </si>
  <si>
    <t>Assinatura Coordenação do Programa:</t>
  </si>
  <si>
    <t>material odontológico</t>
  </si>
  <si>
    <t>serviços técnicos profissionais (revisão e tradução)</t>
  </si>
  <si>
    <t>serviços de apoio ensino (publicação)</t>
  </si>
  <si>
    <t>ITENS FINANCIÁVEIS/ Plano de Trabalho Institucional</t>
  </si>
  <si>
    <t>Material de Consumo</t>
  </si>
  <si>
    <t>Serviços de Terceiros - PJ</t>
  </si>
  <si>
    <t>TERMO DE SOLICITAÇÃO E DE CONCESSÃO - AUXPE</t>
  </si>
  <si>
    <t>Passagem e Despesa com Locomoção</t>
  </si>
  <si>
    <t>DESCRIÇÃO DE DESPESA/CONSULTAR PORTARIA Nº 448/2002 (13/09/2002)</t>
  </si>
  <si>
    <t>ELEMENTO DA DESPESA</t>
  </si>
  <si>
    <t>Valores (R$)</t>
  </si>
  <si>
    <t>TERMO DE SOLICITAÇÃO E DE CONCESSÃO - AUXPE (Anexo III - Item 4)</t>
  </si>
  <si>
    <t>PLANO DE TRABALHO - 2ª Parcela PROAP 2020 (AUXPE)</t>
  </si>
  <si>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</si>
  <si>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</si>
  <si>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</si>
  <si>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</si>
  <si>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Apoio Institucional de Pós-Graducação / CPG</t>
  </si>
  <si>
    <t>Programa de Apoio à Pós-Graduação - PROAP</t>
  </si>
  <si>
    <t>Plano de Trabalho Institucional</t>
  </si>
  <si>
    <t>ITENS FINANCIÁVEIS (conforme Artigo 7° da Portaria Capes 156/2014)</t>
  </si>
  <si>
    <t>Custeio (R$)</t>
  </si>
  <si>
    <t>ID</t>
  </si>
  <si>
    <t>DESCRIÇÃO DAS ATIVIDADES</t>
  </si>
  <si>
    <t>PROAP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</si>
  <si>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</si>
  <si>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</si>
  <si>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</si>
  <si>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</si>
  <si>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</si>
  <si>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</si>
  <si>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</si>
  <si>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</si>
  <si>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>Participação de convidados externos em atividades científico-acadêmicas no país.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</si>
  <si>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</si>
  <si>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</si>
  <si>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</si>
  <si>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Total</t>
  </si>
  <si>
    <t>Instituição:</t>
  </si>
  <si>
    <t>Data:</t>
  </si>
  <si>
    <r>
      <t xml:space="preserve">4 – PLANO DE APLICAÇÃO </t>
    </r>
    <r>
      <rPr>
        <b/>
        <sz val="7.5"/>
        <color rgb="FFFF0000"/>
        <rFont val="Times New Roman"/>
        <family val="1"/>
      </rPr>
      <t>(PREENCHER COM VALOR TOTAL PREVISTO/APROVADO PARA O PROJETO)</t>
    </r>
  </si>
  <si>
    <t>GRUPO/TIPO DE DESPESA</t>
  </si>
  <si>
    <t>VALOR SOLICITADO (R$)</t>
  </si>
  <si>
    <t>DESPESAS DE CUSTEIO</t>
  </si>
  <si>
    <t>Bolsa de estudo</t>
  </si>
  <si>
    <t>     </t>
  </si>
  <si>
    <t>Diária</t>
  </si>
  <si>
    <t>Serviços de terceiros - Pessoa Física</t>
  </si>
  <si>
    <t>Serviços de terceiros - Pessoa Jurídica</t>
  </si>
  <si>
    <t>TOTAL CUSTEIO</t>
  </si>
  <si>
    <t>DESPESAS DE CAPITAL</t>
  </si>
  <si>
    <t>Equipamentos e Material Permanente</t>
  </si>
  <si>
    <t>Instalações</t>
  </si>
  <si>
    <t>Aquisição/desenvolvimento de software</t>
  </si>
  <si>
    <t>TOTAL GERAL</t>
  </si>
  <si>
    <t>Não permitido</t>
  </si>
  <si>
    <t>3 - SERVIÇOS E TAXAS RELACIONADOS À IMPORTAÇÃO</t>
  </si>
  <si>
    <t>Obs.: AUXILIO FINANCEIRO ESTUDANTES (da Planilha PROAP 1ª Parcela 2020) poderá ser pago aos Alunos dos PPGs como PJ (Hotel / inscrição de evento / alimentação)</t>
  </si>
  <si>
    <t>     Não permitido</t>
  </si>
  <si>
    <t>Serviços de Terceiros - PF</t>
  </si>
  <si>
    <t>-</t>
  </si>
  <si>
    <t>TOTAL</t>
  </si>
  <si>
    <t>Itens Financiáveis que foram utilizados na PROAP 1ª Parcela 2020</t>
  </si>
  <si>
    <t>Nome do PPG:</t>
  </si>
  <si>
    <t>Nome do Coordenador:</t>
  </si>
  <si>
    <t>Assinatura do Coordenador</t>
  </si>
  <si>
    <t>2 - MANUTENÇÃO E FUNCIONAMENTO DE LABORATÓRIO DE ENSINO E PESQUISA</t>
  </si>
  <si>
    <t>------------------------------------------------------------</t>
  </si>
  <si>
    <r>
      <rPr>
        <b/>
        <sz val="10"/>
        <color theme="1"/>
        <rFont val="Calibri"/>
        <family val="2"/>
        <scheme val="minor"/>
      </rPr>
      <t xml:space="preserve">Anexo III </t>
    </r>
    <r>
      <rPr>
        <sz val="10"/>
        <color theme="1"/>
        <rFont val="Calibri"/>
        <family val="2"/>
        <scheme val="minor"/>
      </rPr>
      <t>- AUXÍLIO FINANCEIRO A PROJETO EDUCACIONAL E DE PESQUISA - AUXPE
TERMO DE SOLICITAÇÃO E CONCESSÃO DE APOIO FINANCEIRO A PROJETO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</si>
</sst>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7.5"/>
      <color theme="1"/>
      <name val="Times New Roman"/>
      <family val="1"/>
    </font>
    <font>
      <b/>
      <sz val="7.5"/>
      <color rgb="FFFF0000"/>
      <name val="Times New Roman"/>
      <family val="1"/>
    </font>
    <font>
      <sz val="7.5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8"/>
      <color rgb="FF000000"/>
      <name val="Times New Roman"/>
      <family val="1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gray125">
        <bgColor rgb="FFE5E5E5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12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2" fillId="11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10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13" borderId="7" xfId="0" applyFont="1" applyFill="1" applyBorder="1" applyAlignment="1">
      <alignment vertical="center"/>
    </xf>
    <xf numFmtId="0" fontId="9" fillId="13" borderId="8" xfId="0" applyFont="1" applyFill="1" applyBorder="1" applyAlignment="1">
      <alignment vertical="center"/>
    </xf>
    <xf numFmtId="0" fontId="9" fillId="14" borderId="9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165" fontId="9" fillId="0" borderId="2" xfId="2" applyNumberFormat="1" applyFont="1" applyBorder="1" applyAlignment="1" applyProtection="1">
      <alignment vertical="center" wrapText="1"/>
      <protection locked="0"/>
    </xf>
    <xf numFmtId="164" fontId="9" fillId="0" borderId="11" xfId="2" applyFont="1" applyBorder="1" applyAlignment="1" applyProtection="1">
      <alignment horizontal="right" vertical="center" wrapText="1"/>
      <protection locked="0"/>
    </xf>
    <xf numFmtId="164" fontId="9" fillId="0" borderId="12" xfId="2" applyFont="1" applyBorder="1" applyAlignment="1" applyProtection="1">
      <alignment horizontal="right" vertical="center" wrapText="1"/>
      <protection locked="0"/>
    </xf>
    <xf numFmtId="164" fontId="9" fillId="0" borderId="13" xfId="2" applyFont="1" applyBorder="1" applyAlignment="1" applyProtection="1">
      <alignment horizontal="right" vertical="center" wrapText="1"/>
      <protection locked="0"/>
    </xf>
    <xf numFmtId="164" fontId="9" fillId="0" borderId="16" xfId="2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3" fillId="16" borderId="17" xfId="0" applyFont="1" applyFill="1" applyBorder="1" applyAlignment="1">
      <alignment horizontal="left" vertical="center" wrapText="1" indent="2"/>
    </xf>
    <xf numFmtId="0" fontId="13" fillId="0" borderId="9" xfId="0" applyFont="1" applyBorder="1" applyAlignment="1">
      <alignment horizontal="left" vertical="center" wrapText="1" indent="2"/>
    </xf>
    <xf numFmtId="0" fontId="13" fillId="0" borderId="19" xfId="0" applyFont="1" applyBorder="1" applyAlignment="1">
      <alignment horizontal="right" vertical="center" wrapText="1" indent="2"/>
    </xf>
    <xf numFmtId="0" fontId="4" fillId="17" borderId="2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vertical="center" wrapText="1"/>
    </xf>
    <xf numFmtId="44" fontId="14" fillId="17" borderId="1" xfId="1" applyFont="1" applyFill="1" applyBorder="1" applyAlignment="1">
      <alignment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16" borderId="1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vertical="center" wrapText="1"/>
    </xf>
    <xf numFmtId="4" fontId="13" fillId="0" borderId="19" xfId="0" applyNumberFormat="1" applyFont="1" applyBorder="1" applyAlignment="1">
      <alignment horizontal="right" vertical="center" wrapText="1" indent="2"/>
    </xf>
    <xf numFmtId="4" fontId="11" fillId="6" borderId="19" xfId="0" applyNumberFormat="1" applyFont="1" applyFill="1" applyBorder="1" applyAlignment="1">
      <alignment horizontal="right" vertical="center" wrapText="1" indent="1"/>
    </xf>
    <xf numFmtId="0" fontId="16" fillId="0" borderId="0" xfId="0" applyFont="1"/>
    <xf numFmtId="0" fontId="18" fillId="0" borderId="0" xfId="0" applyFont="1" applyBorder="1" applyAlignment="1">
      <alignment horizontal="left"/>
    </xf>
    <xf numFmtId="0" fontId="7" fillId="0" borderId="10" xfId="0" applyFont="1" applyBorder="1" applyAlignment="1"/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2" fontId="19" fillId="0" borderId="2" xfId="0" applyNumberFormat="1" applyFont="1" applyBorder="1" applyAlignment="1">
      <alignment horizontal="center"/>
    </xf>
    <xf numFmtId="4" fontId="3" fillId="12" borderId="2" xfId="0" applyNumberFormat="1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vertical="center" wrapText="1"/>
    </xf>
    <xf numFmtId="4" fontId="3" fillId="17" borderId="2" xfId="0" applyNumberFormat="1" applyFont="1" applyFill="1" applyBorder="1" applyAlignment="1">
      <alignment vertical="center" wrapText="1"/>
    </xf>
    <xf numFmtId="4" fontId="3" fillId="6" borderId="2" xfId="0" applyNumberFormat="1" applyFont="1" applyFill="1" applyBorder="1" applyAlignment="1">
      <alignment vertical="center" wrapText="1"/>
    </xf>
    <xf numFmtId="4" fontId="3" fillId="10" borderId="2" xfId="0" applyNumberFormat="1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vertical="center" wrapText="1"/>
    </xf>
    <xf numFmtId="4" fontId="3" fillId="7" borderId="2" xfId="0" applyNumberFormat="1" applyFont="1" applyFill="1" applyBorder="1" applyAlignment="1">
      <alignment vertical="center" wrapText="1"/>
    </xf>
    <xf numFmtId="4" fontId="3" fillId="9" borderId="2" xfId="0" applyNumberFormat="1" applyFont="1" applyFill="1" applyBorder="1" applyAlignment="1">
      <alignment vertical="center" wrapText="1"/>
    </xf>
    <xf numFmtId="4" fontId="3" fillId="8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 wrapText="1"/>
    </xf>
    <xf numFmtId="44" fontId="3" fillId="10" borderId="6" xfId="1" applyFont="1" applyFill="1" applyBorder="1" applyAlignment="1">
      <alignment horizontal="center" vertical="center" wrapText="1"/>
    </xf>
    <xf numFmtId="44" fontId="3" fillId="10" borderId="5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3" fillId="12" borderId="1" xfId="0" applyFont="1" applyFill="1" applyBorder="1" applyAlignment="1">
      <alignment vertical="center"/>
    </xf>
    <xf numFmtId="0" fontId="3" fillId="12" borderId="6" xfId="0" applyFont="1" applyFill="1" applyBorder="1" applyAlignment="1">
      <alignment vertical="center"/>
    </xf>
    <xf numFmtId="0" fontId="3" fillId="12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top" wrapText="1"/>
    </xf>
    <xf numFmtId="0" fontId="3" fillId="8" borderId="6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5" fillId="14" borderId="14" xfId="0" applyFont="1" applyFill="1" applyBorder="1" applyAlignment="1">
      <alignment horizontal="right" vertical="center" wrapText="1"/>
    </xf>
    <xf numFmtId="0" fontId="15" fillId="14" borderId="15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14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 xr:uid="{C7D000A7-C7A4-426C-800E-48EF48AC4350}"/>
  </cellStyles>
  <dxfs count="0"/>
  <tableStyles count="0" defaultTableStyle="TableStyleMedium2" defaultPivotStyle="PivotStyleLight16"/>
  <colors>
    <mruColors>
      <color rgb="FFFF99FF"/>
      <color rgb="FF00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1009650</xdr:colOff>
      <xdr:row>5</xdr:row>
      <xdr:rowOff>0</xdr:rowOff>
    </xdr:to>
    <xdr:pic>
      <xdr:nvPicPr>
        <xdr:cNvPr id="2" name="Imagem 1" descr="Capes-mec-gf-72012wwww">
          <a:extLst>
            <a:ext uri="{FF2B5EF4-FFF2-40B4-BE49-F238E27FC236}">
              <a16:creationId xmlns:a16="http://schemas.microsoft.com/office/drawing/2014/main" id="{F81476B5-3929-4FB8-9039-DCF6C035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" y="87630"/>
          <a:ext cx="94107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44"/>
  <sheetViews>
    <sheetView showGridLines="0" zoomScale="70" zoomScaleNormal="70" workbookViewId="0"/>
  </sheetViews>
  <sheetFormatPr defaultRowHeight="15" x14ac:dyDescent="0.25"/>
  <cols>
    <col min="1" max="1" width="62.28515625" customWidth="1"/>
    <col min="2" max="2" width="38.7109375" style="15" bestFit="1" customWidth="1"/>
    <col min="3" max="3" width="32.85546875" style="15" customWidth="1"/>
    <col min="4" max="4" width="39.7109375" customWidth="1"/>
    <col min="6" max="6" width="1.5703125" customWidth="1"/>
  </cols>
  <sheetData>
    <row r="1" spans="1:4" ht="28.5" x14ac:dyDescent="0.45">
      <c r="A1" s="73" t="s">
        <v>103</v>
      </c>
      <c r="B1" s="22"/>
      <c r="C1" s="22"/>
      <c r="D1" s="22"/>
    </row>
    <row r="2" spans="1:4" x14ac:dyDescent="0.25">
      <c r="A2" s="24"/>
      <c r="B2" s="25"/>
      <c r="C2" s="25"/>
      <c r="D2" s="24"/>
    </row>
    <row r="3" spans="1:4" ht="64.5" customHeight="1" x14ac:dyDescent="0.25">
      <c r="A3" s="26" t="s">
        <v>44</v>
      </c>
      <c r="B3" s="30" t="s">
        <v>50</v>
      </c>
      <c r="C3" s="30" t="s">
        <v>47</v>
      </c>
      <c r="D3" s="30" t="s">
        <v>49</v>
      </c>
    </row>
    <row r="4" spans="1:4" x14ac:dyDescent="0.25">
      <c r="A4" s="94" t="s">
        <v>0</v>
      </c>
      <c r="B4" s="16" t="s">
        <v>1</v>
      </c>
      <c r="C4" s="16" t="s">
        <v>45</v>
      </c>
      <c r="D4" s="13" t="s">
        <v>2</v>
      </c>
    </row>
    <row r="5" spans="1:4" x14ac:dyDescent="0.25">
      <c r="A5" s="94"/>
      <c r="B5" s="95" t="s">
        <v>3</v>
      </c>
      <c r="C5" s="14" t="s">
        <v>46</v>
      </c>
      <c r="D5" s="13" t="s">
        <v>4</v>
      </c>
    </row>
    <row r="6" spans="1:4" x14ac:dyDescent="0.25">
      <c r="A6" s="94"/>
      <c r="B6" s="95"/>
      <c r="C6" s="14" t="s">
        <v>46</v>
      </c>
      <c r="D6" s="13" t="s">
        <v>5</v>
      </c>
    </row>
    <row r="7" spans="1:4" x14ac:dyDescent="0.25">
      <c r="A7" s="96" t="s">
        <v>6</v>
      </c>
      <c r="B7" s="98" t="s">
        <v>7</v>
      </c>
      <c r="C7" s="104" t="s">
        <v>45</v>
      </c>
      <c r="D7" s="2" t="s">
        <v>8</v>
      </c>
    </row>
    <row r="8" spans="1:4" x14ac:dyDescent="0.25">
      <c r="A8" s="96"/>
      <c r="B8" s="98"/>
      <c r="C8" s="105"/>
      <c r="D8" s="2" t="s">
        <v>41</v>
      </c>
    </row>
    <row r="9" spans="1:4" x14ac:dyDescent="0.25">
      <c r="A9" s="97"/>
      <c r="B9" s="98"/>
      <c r="C9" s="105"/>
      <c r="D9" s="2" t="s">
        <v>9</v>
      </c>
    </row>
    <row r="10" spans="1:4" x14ac:dyDescent="0.25">
      <c r="A10" s="97"/>
      <c r="B10" s="98"/>
      <c r="C10" s="105"/>
      <c r="D10" s="2" t="s">
        <v>10</v>
      </c>
    </row>
    <row r="11" spans="1:4" x14ac:dyDescent="0.25">
      <c r="A11" s="97"/>
      <c r="B11" s="98"/>
      <c r="C11" s="105"/>
      <c r="D11" s="2" t="s">
        <v>11</v>
      </c>
    </row>
    <row r="12" spans="1:4" x14ac:dyDescent="0.25">
      <c r="A12" s="97"/>
      <c r="B12" s="98"/>
      <c r="C12" s="105"/>
      <c r="D12" s="2" t="s">
        <v>12</v>
      </c>
    </row>
    <row r="13" spans="1:4" x14ac:dyDescent="0.25">
      <c r="A13" s="97"/>
      <c r="B13" s="98"/>
      <c r="C13" s="105"/>
      <c r="D13" s="2" t="s">
        <v>13</v>
      </c>
    </row>
    <row r="14" spans="1:4" x14ac:dyDescent="0.25">
      <c r="A14" s="97"/>
      <c r="B14" s="98"/>
      <c r="C14" s="105"/>
      <c r="D14" s="2" t="s">
        <v>14</v>
      </c>
    </row>
    <row r="15" spans="1:4" x14ac:dyDescent="0.25">
      <c r="A15" s="97"/>
      <c r="B15" s="98"/>
      <c r="C15" s="105"/>
      <c r="D15" s="2" t="s">
        <v>15</v>
      </c>
    </row>
    <row r="16" spans="1:4" x14ac:dyDescent="0.25">
      <c r="A16" s="97"/>
      <c r="B16" s="98"/>
      <c r="C16" s="105"/>
      <c r="D16" s="2" t="s">
        <v>16</v>
      </c>
    </row>
    <row r="17" spans="1:4" x14ac:dyDescent="0.25">
      <c r="A17" s="97"/>
      <c r="B17" s="98"/>
      <c r="C17" s="105"/>
      <c r="D17" s="2" t="s">
        <v>17</v>
      </c>
    </row>
    <row r="18" spans="1:4" x14ac:dyDescent="0.25">
      <c r="A18" s="97"/>
      <c r="B18" s="98"/>
      <c r="C18" s="105"/>
      <c r="D18" s="2" t="s">
        <v>18</v>
      </c>
    </row>
    <row r="19" spans="1:4" x14ac:dyDescent="0.25">
      <c r="A19" s="97"/>
      <c r="B19" s="98"/>
      <c r="C19" s="106"/>
      <c r="D19" s="2" t="s">
        <v>19</v>
      </c>
    </row>
    <row r="20" spans="1:4" ht="18" customHeight="1" x14ac:dyDescent="0.25">
      <c r="A20" s="101" t="s">
        <v>20</v>
      </c>
      <c r="B20" s="99" t="s">
        <v>3</v>
      </c>
      <c r="C20" s="33" t="s">
        <v>46</v>
      </c>
      <c r="D20" s="11" t="s">
        <v>42</v>
      </c>
    </row>
    <row r="21" spans="1:4" x14ac:dyDescent="0.25">
      <c r="A21" s="102"/>
      <c r="B21" s="99"/>
      <c r="C21" s="33" t="s">
        <v>46</v>
      </c>
      <c r="D21" s="11" t="s">
        <v>43</v>
      </c>
    </row>
    <row r="22" spans="1:4" x14ac:dyDescent="0.25">
      <c r="A22" s="103"/>
      <c r="B22" s="100"/>
      <c r="C22" s="12" t="s">
        <v>46</v>
      </c>
      <c r="D22" s="11" t="s">
        <v>21</v>
      </c>
    </row>
    <row r="23" spans="1:4" x14ac:dyDescent="0.25">
      <c r="A23" s="107" t="s">
        <v>22</v>
      </c>
      <c r="B23" s="59" t="s">
        <v>23</v>
      </c>
      <c r="C23" s="17" t="s">
        <v>28</v>
      </c>
      <c r="D23" s="5" t="s">
        <v>24</v>
      </c>
    </row>
    <row r="24" spans="1:4" x14ac:dyDescent="0.25">
      <c r="A24" s="107"/>
      <c r="B24" s="17" t="s">
        <v>25</v>
      </c>
      <c r="C24" s="17" t="s">
        <v>48</v>
      </c>
      <c r="D24" s="5" t="s">
        <v>26</v>
      </c>
    </row>
    <row r="25" spans="1:4" x14ac:dyDescent="0.25">
      <c r="A25" s="107"/>
      <c r="B25" s="17" t="s">
        <v>27</v>
      </c>
      <c r="C25" s="17" t="s">
        <v>28</v>
      </c>
      <c r="D25" s="5" t="s">
        <v>28</v>
      </c>
    </row>
    <row r="26" spans="1:4" x14ac:dyDescent="0.25">
      <c r="A26" s="112" t="s">
        <v>29</v>
      </c>
      <c r="B26" s="18" t="s">
        <v>27</v>
      </c>
      <c r="C26" s="18" t="s">
        <v>28</v>
      </c>
      <c r="D26" s="6" t="s">
        <v>28</v>
      </c>
    </row>
    <row r="27" spans="1:4" x14ac:dyDescent="0.25">
      <c r="A27" s="113"/>
      <c r="B27" s="34" t="s">
        <v>23</v>
      </c>
      <c r="C27" s="19" t="s">
        <v>28</v>
      </c>
      <c r="D27" s="6" t="s">
        <v>30</v>
      </c>
    </row>
    <row r="28" spans="1:4" x14ac:dyDescent="0.25">
      <c r="A28" s="113"/>
      <c r="B28" s="18" t="s">
        <v>25</v>
      </c>
      <c r="C28" s="18" t="s">
        <v>48</v>
      </c>
      <c r="D28" s="6" t="s">
        <v>26</v>
      </c>
    </row>
    <row r="29" spans="1:4" x14ac:dyDescent="0.25">
      <c r="A29" s="114"/>
      <c r="B29" s="19" t="s">
        <v>31</v>
      </c>
      <c r="C29" s="19" t="s">
        <v>28</v>
      </c>
      <c r="D29" s="6" t="s">
        <v>32</v>
      </c>
    </row>
    <row r="30" spans="1:4" x14ac:dyDescent="0.25">
      <c r="A30" s="109" t="s">
        <v>33</v>
      </c>
      <c r="B30" s="20" t="s">
        <v>27</v>
      </c>
      <c r="C30" s="20" t="s">
        <v>28</v>
      </c>
      <c r="D30" s="7" t="s">
        <v>28</v>
      </c>
    </row>
    <row r="31" spans="1:4" x14ac:dyDescent="0.25">
      <c r="A31" s="110"/>
      <c r="B31" s="35" t="s">
        <v>23</v>
      </c>
      <c r="C31" s="20" t="s">
        <v>28</v>
      </c>
      <c r="D31" s="7" t="s">
        <v>30</v>
      </c>
    </row>
    <row r="32" spans="1:4" x14ac:dyDescent="0.25">
      <c r="A32" s="110"/>
      <c r="B32" s="20" t="s">
        <v>25</v>
      </c>
      <c r="C32" s="20" t="s">
        <v>48</v>
      </c>
      <c r="D32" s="7" t="s">
        <v>26</v>
      </c>
    </row>
    <row r="33" spans="1:4" x14ac:dyDescent="0.25">
      <c r="A33" s="111"/>
      <c r="B33" s="20" t="s">
        <v>31</v>
      </c>
      <c r="C33" s="20" t="s">
        <v>28</v>
      </c>
      <c r="D33" s="7" t="s">
        <v>32</v>
      </c>
    </row>
    <row r="34" spans="1:4" x14ac:dyDescent="0.25">
      <c r="A34" s="108" t="s">
        <v>34</v>
      </c>
      <c r="B34" s="60" t="s">
        <v>23</v>
      </c>
      <c r="C34" s="21" t="s">
        <v>28</v>
      </c>
      <c r="D34" s="8" t="s">
        <v>30</v>
      </c>
    </row>
    <row r="35" spans="1:4" x14ac:dyDescent="0.25">
      <c r="A35" s="108"/>
      <c r="B35" s="21" t="s">
        <v>25</v>
      </c>
      <c r="C35" s="21" t="s">
        <v>48</v>
      </c>
      <c r="D35" s="8" t="s">
        <v>26</v>
      </c>
    </row>
    <row r="36" spans="1:4" x14ac:dyDescent="0.25">
      <c r="A36" s="89" t="s">
        <v>35</v>
      </c>
      <c r="B36" s="3" t="s">
        <v>25</v>
      </c>
      <c r="C36" s="4" t="s">
        <v>48</v>
      </c>
      <c r="D36" s="1" t="s">
        <v>26</v>
      </c>
    </row>
    <row r="37" spans="1:4" x14ac:dyDescent="0.25">
      <c r="A37" s="89"/>
      <c r="B37" s="90" t="s">
        <v>3</v>
      </c>
      <c r="C37" s="36" t="s">
        <v>46</v>
      </c>
      <c r="D37" s="1" t="s">
        <v>36</v>
      </c>
    </row>
    <row r="38" spans="1:4" x14ac:dyDescent="0.25">
      <c r="A38" s="89"/>
      <c r="B38" s="90"/>
      <c r="C38" s="36" t="s">
        <v>46</v>
      </c>
      <c r="D38" s="1" t="s">
        <v>37</v>
      </c>
    </row>
    <row r="39" spans="1:4" x14ac:dyDescent="0.25">
      <c r="A39" s="91" t="s">
        <v>38</v>
      </c>
      <c r="B39" s="9" t="s">
        <v>25</v>
      </c>
      <c r="C39" s="37" t="s">
        <v>48</v>
      </c>
      <c r="D39" s="10" t="s">
        <v>26</v>
      </c>
    </row>
    <row r="40" spans="1:4" x14ac:dyDescent="0.25">
      <c r="A40" s="92"/>
      <c r="B40" s="88" t="s">
        <v>3</v>
      </c>
      <c r="C40" s="37" t="s">
        <v>46</v>
      </c>
      <c r="D40" s="10" t="s">
        <v>36</v>
      </c>
    </row>
    <row r="41" spans="1:4" x14ac:dyDescent="0.25">
      <c r="A41" s="93"/>
      <c r="B41" s="88"/>
      <c r="C41" s="37" t="s">
        <v>46</v>
      </c>
      <c r="D41" s="10" t="s">
        <v>37</v>
      </c>
    </row>
    <row r="42" spans="1:4" x14ac:dyDescent="0.25">
      <c r="A42" s="27"/>
      <c r="B42" s="28"/>
      <c r="C42" s="28"/>
      <c r="D42" s="29"/>
    </row>
    <row r="43" spans="1:4" x14ac:dyDescent="0.25">
      <c r="A43" s="24"/>
      <c r="B43" s="25"/>
      <c r="C43" s="25"/>
      <c r="D43" s="24"/>
    </row>
    <row r="44" spans="1:4" x14ac:dyDescent="0.25">
      <c r="A44" s="24"/>
      <c r="B44" s="25" t="s">
        <v>40</v>
      </c>
      <c r="C44" s="25"/>
      <c r="D44" s="24"/>
    </row>
  </sheetData>
  <mergeCells count="15">
    <mergeCell ref="C7:C19"/>
    <mergeCell ref="A23:A25"/>
    <mergeCell ref="A34:A35"/>
    <mergeCell ref="A30:A33"/>
    <mergeCell ref="A26:A29"/>
    <mergeCell ref="B40:B41"/>
    <mergeCell ref="A36:A38"/>
    <mergeCell ref="B37:B38"/>
    <mergeCell ref="A39:A41"/>
    <mergeCell ref="A4:A6"/>
    <mergeCell ref="B5:B6"/>
    <mergeCell ref="A7:A19"/>
    <mergeCell ref="B7:B19"/>
    <mergeCell ref="B20:B22"/>
    <mergeCell ref="A20:A22"/>
  </mergeCells>
  <pageMargins left="0.23622047244094491" right="0.23622047244094491" top="0.55118110236220474" bottom="0.55118110236220474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5578-1137-4B0C-80C8-E5299BA1490E}">
  <dimension ref="A1:C40"/>
  <sheetViews>
    <sheetView showGridLines="0" tabSelected="1" zoomScale="85" zoomScaleNormal="85" workbookViewId="0">
      <selection activeCell="F34" sqref="F34"/>
    </sheetView>
  </sheetViews>
  <sheetFormatPr defaultRowHeight="15" x14ac:dyDescent="0.25"/>
  <cols>
    <col min="1" max="1" width="76.28515625" customWidth="1"/>
    <col min="2" max="2" width="37.7109375" style="15" customWidth="1"/>
    <col min="3" max="3" width="13.28515625" customWidth="1"/>
    <col min="5" max="5" width="1.5703125" customWidth="1"/>
  </cols>
  <sheetData>
    <row r="1" spans="1:3" ht="21" x14ac:dyDescent="0.35">
      <c r="A1" s="117" t="s">
        <v>53</v>
      </c>
      <c r="B1" s="117"/>
      <c r="C1" s="117"/>
    </row>
    <row r="2" spans="1:3" x14ac:dyDescent="0.25">
      <c r="A2" s="32" t="s">
        <v>39</v>
      </c>
      <c r="B2" s="23"/>
    </row>
    <row r="3" spans="1:3" x14ac:dyDescent="0.25">
      <c r="A3" s="24"/>
      <c r="B3" s="25"/>
    </row>
    <row r="4" spans="1:3" ht="25.5" x14ac:dyDescent="0.25">
      <c r="A4" s="26" t="s">
        <v>44</v>
      </c>
      <c r="B4" s="30" t="s">
        <v>52</v>
      </c>
      <c r="C4" s="30" t="s">
        <v>51</v>
      </c>
    </row>
    <row r="5" spans="1:3" ht="13.15" customHeight="1" x14ac:dyDescent="0.25">
      <c r="A5" s="118" t="s">
        <v>0</v>
      </c>
      <c r="B5" s="16" t="s">
        <v>45</v>
      </c>
      <c r="C5" s="78"/>
    </row>
    <row r="6" spans="1:3" ht="13.15" customHeight="1" x14ac:dyDescent="0.25">
      <c r="A6" s="119"/>
      <c r="B6" s="16" t="s">
        <v>100</v>
      </c>
      <c r="C6" s="78"/>
    </row>
    <row r="7" spans="1:3" x14ac:dyDescent="0.25">
      <c r="A7" s="120"/>
      <c r="B7" s="31" t="s">
        <v>46</v>
      </c>
      <c r="C7" s="78"/>
    </row>
    <row r="8" spans="1:3" x14ac:dyDescent="0.25">
      <c r="A8" s="61" t="s">
        <v>107</v>
      </c>
      <c r="B8" s="38" t="s">
        <v>45</v>
      </c>
      <c r="C8" s="79"/>
    </row>
    <row r="9" spans="1:3" x14ac:dyDescent="0.25">
      <c r="A9" s="62" t="s">
        <v>97</v>
      </c>
      <c r="B9" s="58" t="s">
        <v>46</v>
      </c>
      <c r="C9" s="80"/>
    </row>
    <row r="10" spans="1:3" ht="14.45" customHeight="1" x14ac:dyDescent="0.25">
      <c r="A10" s="127" t="s">
        <v>22</v>
      </c>
      <c r="B10" s="17" t="s">
        <v>28</v>
      </c>
      <c r="C10" s="81"/>
    </row>
    <row r="11" spans="1:3" ht="14.45" customHeight="1" x14ac:dyDescent="0.25">
      <c r="A11" s="128"/>
      <c r="B11" s="17" t="s">
        <v>100</v>
      </c>
      <c r="C11" s="81"/>
    </row>
    <row r="12" spans="1:3" ht="14.45" customHeight="1" x14ac:dyDescent="0.25">
      <c r="A12" s="128"/>
      <c r="B12" s="17" t="s">
        <v>46</v>
      </c>
      <c r="C12" s="81"/>
    </row>
    <row r="13" spans="1:3" x14ac:dyDescent="0.25">
      <c r="A13" s="129"/>
      <c r="B13" s="17" t="s">
        <v>48</v>
      </c>
      <c r="C13" s="81"/>
    </row>
    <row r="14" spans="1:3" x14ac:dyDescent="0.25">
      <c r="A14" s="101" t="s">
        <v>20</v>
      </c>
      <c r="B14" s="33" t="s">
        <v>100</v>
      </c>
      <c r="C14" s="82"/>
    </row>
    <row r="15" spans="1:3" ht="27.6" customHeight="1" x14ac:dyDescent="0.25">
      <c r="A15" s="103"/>
      <c r="B15" s="33" t="s">
        <v>46</v>
      </c>
      <c r="C15" s="82">
        <v>13327.76</v>
      </c>
    </row>
    <row r="16" spans="1:3" x14ac:dyDescent="0.25">
      <c r="A16" s="121" t="s">
        <v>35</v>
      </c>
      <c r="B16" s="4" t="s">
        <v>48</v>
      </c>
      <c r="C16" s="83"/>
    </row>
    <row r="17" spans="1:3" x14ac:dyDescent="0.25">
      <c r="A17" s="122"/>
      <c r="B17" s="4" t="s">
        <v>100</v>
      </c>
      <c r="C17" s="83"/>
    </row>
    <row r="18" spans="1:3" x14ac:dyDescent="0.25">
      <c r="A18" s="123"/>
      <c r="B18" s="36" t="s">
        <v>46</v>
      </c>
      <c r="C18" s="83"/>
    </row>
    <row r="19" spans="1:3" ht="14.45" customHeight="1" x14ac:dyDescent="0.25">
      <c r="A19" s="133" t="s">
        <v>29</v>
      </c>
      <c r="B19" s="19" t="s">
        <v>28</v>
      </c>
      <c r="C19" s="84"/>
    </row>
    <row r="20" spans="1:3" ht="14.45" customHeight="1" x14ac:dyDescent="0.25">
      <c r="A20" s="134"/>
      <c r="B20" s="19" t="s">
        <v>100</v>
      </c>
      <c r="C20" s="84"/>
    </row>
    <row r="21" spans="1:3" ht="14.45" customHeight="1" x14ac:dyDescent="0.25">
      <c r="A21" s="134"/>
      <c r="B21" s="19" t="s">
        <v>46</v>
      </c>
      <c r="C21" s="84"/>
    </row>
    <row r="22" spans="1:3" x14ac:dyDescent="0.25">
      <c r="A22" s="135"/>
      <c r="B22" s="18" t="s">
        <v>48</v>
      </c>
      <c r="C22" s="84"/>
    </row>
    <row r="23" spans="1:3" x14ac:dyDescent="0.25">
      <c r="A23" s="91" t="s">
        <v>38</v>
      </c>
      <c r="B23" s="37" t="s">
        <v>100</v>
      </c>
      <c r="C23" s="85"/>
    </row>
    <row r="24" spans="1:3" ht="14.45" customHeight="1" x14ac:dyDescent="0.25">
      <c r="A24" s="92"/>
      <c r="B24" s="37" t="s">
        <v>46</v>
      </c>
      <c r="C24" s="85"/>
    </row>
    <row r="25" spans="1:3" x14ac:dyDescent="0.25">
      <c r="A25" s="93"/>
      <c r="B25" s="37" t="s">
        <v>48</v>
      </c>
      <c r="C25" s="85"/>
    </row>
    <row r="26" spans="1:3" ht="14.45" customHeight="1" x14ac:dyDescent="0.25">
      <c r="A26" s="130" t="s">
        <v>33</v>
      </c>
      <c r="B26" s="20" t="s">
        <v>28</v>
      </c>
      <c r="C26" s="86"/>
    </row>
    <row r="27" spans="1:3" ht="14.45" customHeight="1" x14ac:dyDescent="0.25">
      <c r="A27" s="131"/>
      <c r="B27" s="20" t="s">
        <v>100</v>
      </c>
      <c r="C27" s="86"/>
    </row>
    <row r="28" spans="1:3" ht="14.45" customHeight="1" x14ac:dyDescent="0.25">
      <c r="A28" s="131"/>
      <c r="B28" s="20" t="s">
        <v>46</v>
      </c>
      <c r="C28" s="86"/>
    </row>
    <row r="29" spans="1:3" x14ac:dyDescent="0.25">
      <c r="A29" s="132"/>
      <c r="B29" s="20" t="s">
        <v>48</v>
      </c>
      <c r="C29" s="86"/>
    </row>
    <row r="30" spans="1:3" ht="14.45" customHeight="1" x14ac:dyDescent="0.25">
      <c r="A30" s="124" t="s">
        <v>34</v>
      </c>
      <c r="B30" s="21" t="s">
        <v>28</v>
      </c>
      <c r="C30" s="87"/>
    </row>
    <row r="31" spans="1:3" ht="14.45" customHeight="1" x14ac:dyDescent="0.25">
      <c r="A31" s="125"/>
      <c r="B31" s="21" t="s">
        <v>100</v>
      </c>
      <c r="C31" s="87"/>
    </row>
    <row r="32" spans="1:3" ht="14.45" customHeight="1" x14ac:dyDescent="0.25">
      <c r="A32" s="125"/>
      <c r="B32" s="21" t="s">
        <v>46</v>
      </c>
      <c r="C32" s="87"/>
    </row>
    <row r="33" spans="1:3" x14ac:dyDescent="0.25">
      <c r="A33" s="126"/>
      <c r="B33" s="21" t="s">
        <v>48</v>
      </c>
      <c r="C33" s="87"/>
    </row>
    <row r="34" spans="1:3" x14ac:dyDescent="0.25">
      <c r="A34" s="115" t="s">
        <v>102</v>
      </c>
      <c r="B34" s="116"/>
      <c r="C34" s="77">
        <f>SUM(C5:C33)</f>
        <v>13327.76</v>
      </c>
    </row>
    <row r="35" spans="1:3" x14ac:dyDescent="0.25">
      <c r="A35" s="72" t="s">
        <v>98</v>
      </c>
    </row>
    <row r="36" spans="1:3" ht="14.45" customHeight="1" x14ac:dyDescent="0.25"/>
    <row r="38" spans="1:3" x14ac:dyDescent="0.25">
      <c r="A38" s="27"/>
      <c r="B38" s="28"/>
    </row>
    <row r="39" spans="1:3" x14ac:dyDescent="0.25">
      <c r="A39" s="24"/>
      <c r="B39" s="25"/>
    </row>
    <row r="40" spans="1:3" x14ac:dyDescent="0.25">
      <c r="A40" s="24"/>
      <c r="B40" s="25"/>
    </row>
  </sheetData>
  <autoFilter ref="A4:C35" xr:uid="{B154143D-FBFD-4E2A-86BC-CA6B3CBF525B}"/>
  <mergeCells count="10">
    <mergeCell ref="A34:B34"/>
    <mergeCell ref="A1:C1"/>
    <mergeCell ref="A5:A7"/>
    <mergeCell ref="A16:A18"/>
    <mergeCell ref="A30:A33"/>
    <mergeCell ref="A10:A13"/>
    <mergeCell ref="A26:A29"/>
    <mergeCell ref="A19:A22"/>
    <mergeCell ref="A14:A15"/>
    <mergeCell ref="A23:A25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700E-EA4E-443C-9813-6EE26A8839F7}">
  <sheetPr>
    <pageSetUpPr fitToPage="1"/>
  </sheetPr>
  <dimension ref="A1:D36"/>
  <sheetViews>
    <sheetView showGridLines="0" zoomScale="85" zoomScaleNormal="85" workbookViewId="0">
      <selection activeCell="F34" sqref="F34"/>
    </sheetView>
  </sheetViews>
  <sheetFormatPr defaultColWidth="9.140625" defaultRowHeight="15" x14ac:dyDescent="0.25"/>
  <cols>
    <col min="1" max="1" width="4.28515625" style="39" bestFit="1" customWidth="1"/>
    <col min="2" max="2" width="15.7109375" style="39" customWidth="1"/>
    <col min="3" max="3" width="120.5703125" style="39" customWidth="1"/>
    <col min="4" max="4" width="17.85546875" style="39" customWidth="1"/>
    <col min="5" max="16384" width="9.140625" style="39"/>
  </cols>
  <sheetData>
    <row r="1" spans="1:4" x14ac:dyDescent="0.25">
      <c r="C1" s="64" t="s">
        <v>54</v>
      </c>
    </row>
    <row r="2" spans="1:4" x14ac:dyDescent="0.25">
      <c r="C2" s="65" t="s">
        <v>55</v>
      </c>
    </row>
    <row r="3" spans="1:4" x14ac:dyDescent="0.25">
      <c r="C3" s="64" t="s">
        <v>56</v>
      </c>
    </row>
    <row r="4" spans="1:4" x14ac:dyDescent="0.25">
      <c r="C4" s="65" t="s">
        <v>57</v>
      </c>
    </row>
    <row r="5" spans="1:4" x14ac:dyDescent="0.25">
      <c r="C5" s="64" t="s">
        <v>58</v>
      </c>
    </row>
    <row r="6" spans="1:4" x14ac:dyDescent="0.25">
      <c r="C6" s="40" t="s">
        <v>59</v>
      </c>
    </row>
    <row r="7" spans="1:4" x14ac:dyDescent="0.25">
      <c r="C7" s="40"/>
    </row>
    <row r="8" spans="1:4" x14ac:dyDescent="0.25">
      <c r="B8" s="140" t="s">
        <v>60</v>
      </c>
      <c r="C8" s="140"/>
      <c r="D8" s="140"/>
    </row>
    <row r="9" spans="1:4" ht="15.75" thickBot="1" x14ac:dyDescent="0.3"/>
    <row r="10" spans="1:4" ht="19.5" customHeight="1" thickBot="1" x14ac:dyDescent="0.3">
      <c r="B10" s="41" t="s">
        <v>61</v>
      </c>
      <c r="C10" s="42"/>
      <c r="D10" s="63" t="s">
        <v>62</v>
      </c>
    </row>
    <row r="11" spans="1:4" ht="15.75" thickBot="1" x14ac:dyDescent="0.3">
      <c r="A11" s="44" t="s">
        <v>63</v>
      </c>
      <c r="B11" s="141" t="s">
        <v>64</v>
      </c>
      <c r="C11" s="141"/>
      <c r="D11" s="43" t="s">
        <v>65</v>
      </c>
    </row>
    <row r="12" spans="1:4" ht="19.149999999999999" customHeight="1" x14ac:dyDescent="0.25">
      <c r="A12" s="45">
        <v>1</v>
      </c>
      <c r="B12" s="142" t="s">
        <v>66</v>
      </c>
      <c r="C12" s="142"/>
      <c r="D12" s="46">
        <f>'PROAP2Par PTI vs AnexoIII-AUXPE'!C5+'PROAP2Par PTI vs AnexoIII-AUXPE'!C6+'PROAP2Par PTI vs AnexoIII-AUXPE'!C7</f>
        <v>0</v>
      </c>
    </row>
    <row r="13" spans="1:4" ht="19.5" customHeight="1" x14ac:dyDescent="0.25">
      <c r="A13" s="45">
        <v>2</v>
      </c>
      <c r="B13" s="139" t="s">
        <v>67</v>
      </c>
      <c r="C13" s="139"/>
      <c r="D13" s="47">
        <f>'PROAP2Par PTI vs AnexoIII-AUXPE'!C8</f>
        <v>0</v>
      </c>
    </row>
    <row r="14" spans="1:4" ht="18" customHeight="1" x14ac:dyDescent="0.25">
      <c r="A14" s="45">
        <v>3</v>
      </c>
      <c r="B14" s="139" t="s">
        <v>68</v>
      </c>
      <c r="C14" s="139"/>
      <c r="D14" s="47">
        <f>'PROAP2Par PTI vs AnexoIII-AUXPE'!C9</f>
        <v>0</v>
      </c>
    </row>
    <row r="15" spans="1:4" ht="21.95" customHeight="1" x14ac:dyDescent="0.25">
      <c r="A15" s="45">
        <v>4</v>
      </c>
      <c r="B15" s="139" t="s">
        <v>69</v>
      </c>
      <c r="C15" s="139"/>
      <c r="D15" s="47">
        <f>'PROAP2Par PTI vs AnexoIII-AUXPE'!C10+'PROAP2Par PTI vs AnexoIII-AUXPE'!C11+'PROAP2Par PTI vs AnexoIII-AUXPE'!C12+'PROAP2Par PTI vs AnexoIII-AUXPE'!C13</f>
        <v>0</v>
      </c>
    </row>
    <row r="16" spans="1:4" ht="28.5" customHeight="1" x14ac:dyDescent="0.25">
      <c r="A16" s="45">
        <v>5</v>
      </c>
      <c r="B16" s="139" t="s">
        <v>70</v>
      </c>
      <c r="C16" s="139"/>
      <c r="D16" s="47">
        <f>'PROAP2Par PTI vs AnexoIII-AUXPE'!C14+'PROAP2Par PTI vs AnexoIII-AUXPE'!C15</f>
        <v>13327.76</v>
      </c>
    </row>
    <row r="17" spans="1:4" ht="21.95" customHeight="1" x14ac:dyDescent="0.25">
      <c r="A17" s="45">
        <v>6</v>
      </c>
      <c r="B17" s="139" t="s">
        <v>71</v>
      </c>
      <c r="C17" s="139"/>
      <c r="D17" s="47" t="s">
        <v>101</v>
      </c>
    </row>
    <row r="18" spans="1:4" ht="21.95" customHeight="1" x14ac:dyDescent="0.25">
      <c r="A18" s="45">
        <v>7</v>
      </c>
      <c r="B18" s="139" t="s">
        <v>72</v>
      </c>
      <c r="C18" s="139"/>
      <c r="D18" s="47">
        <f>'PROAP2Par PTI vs AnexoIII-AUXPE'!C16+'PROAP2Par PTI vs AnexoIII-AUXPE'!C17+'PROAP2Par PTI vs AnexoIII-AUXPE'!C18</f>
        <v>0</v>
      </c>
    </row>
    <row r="19" spans="1:4" ht="29.25" customHeight="1" x14ac:dyDescent="0.25">
      <c r="A19" s="45">
        <v>8</v>
      </c>
      <c r="B19" s="139" t="s">
        <v>73</v>
      </c>
      <c r="C19" s="139"/>
      <c r="D19" s="47">
        <f>'PROAP2Par PTI vs AnexoIII-AUXPE'!C19+'PROAP2Par PTI vs AnexoIII-AUXPE'!C20+'PROAP2Par PTI vs AnexoIII-AUXPE'!C21+'PROAP2Par PTI vs AnexoIII-AUXPE'!C22</f>
        <v>0</v>
      </c>
    </row>
    <row r="20" spans="1:4" ht="21.95" customHeight="1" x14ac:dyDescent="0.25">
      <c r="A20" s="45">
        <v>9</v>
      </c>
      <c r="B20" s="139" t="s">
        <v>74</v>
      </c>
      <c r="C20" s="139"/>
      <c r="D20" s="47">
        <f>'PROAP2Par PTI vs AnexoIII-AUXPE'!C23+'PROAP2Par PTI vs AnexoIII-AUXPE'!C24+'PROAP2Par PTI vs AnexoIII-AUXPE'!C25</f>
        <v>0</v>
      </c>
    </row>
    <row r="21" spans="1:4" ht="30.75" customHeight="1" x14ac:dyDescent="0.25">
      <c r="A21" s="45">
        <v>10</v>
      </c>
      <c r="B21" s="139" t="s">
        <v>75</v>
      </c>
      <c r="C21" s="139"/>
      <c r="D21" s="47">
        <f>'PROAP2Par PTI vs AnexoIII-AUXPE'!C26+'PROAP2Par PTI vs AnexoIII-AUXPE'!C27+'PROAP2Par PTI vs AnexoIII-AUXPE'!C28+'PROAP2Par PTI vs AnexoIII-AUXPE'!C29</f>
        <v>0</v>
      </c>
    </row>
    <row r="22" spans="1:4" ht="32.25" customHeight="1" x14ac:dyDescent="0.25">
      <c r="A22" s="45">
        <v>11</v>
      </c>
      <c r="B22" s="139" t="s">
        <v>76</v>
      </c>
      <c r="C22" s="139"/>
      <c r="D22" s="47">
        <f>'PROAP2Par PTI vs AnexoIII-AUXPE'!C30+'PROAP2Par PTI vs AnexoIII-AUXPE'!C31+'PROAP2Par PTI vs AnexoIII-AUXPE'!C32+'PROAP2Par PTI vs AnexoIII-AUXPE'!C33</f>
        <v>0</v>
      </c>
    </row>
    <row r="23" spans="1:4" ht="29.25" customHeight="1" thickBot="1" x14ac:dyDescent="0.3">
      <c r="A23" s="45">
        <v>12</v>
      </c>
      <c r="B23" s="139" t="s">
        <v>77</v>
      </c>
      <c r="C23" s="139"/>
      <c r="D23" s="48" t="s">
        <v>101</v>
      </c>
    </row>
    <row r="24" spans="1:4" ht="23.25" thickBot="1" x14ac:dyDescent="0.3">
      <c r="B24" s="137" t="s">
        <v>78</v>
      </c>
      <c r="C24" s="138"/>
      <c r="D24" s="49">
        <f>SUM(D12:D23)</f>
        <v>13327.76</v>
      </c>
    </row>
    <row r="26" spans="1:4" x14ac:dyDescent="0.25">
      <c r="B26" s="50" t="s">
        <v>79</v>
      </c>
      <c r="C26" s="74"/>
    </row>
    <row r="27" spans="1:4" x14ac:dyDescent="0.25">
      <c r="B27" s="50" t="s">
        <v>104</v>
      </c>
      <c r="C27" s="74"/>
    </row>
    <row r="28" spans="1:4" x14ac:dyDescent="0.25">
      <c r="B28" s="50" t="s">
        <v>80</v>
      </c>
      <c r="C28" s="51"/>
    </row>
    <row r="29" spans="1:4" x14ac:dyDescent="0.25">
      <c r="B29" s="50" t="s">
        <v>105</v>
      </c>
      <c r="C29" s="51"/>
    </row>
    <row r="32" spans="1:4" x14ac:dyDescent="0.25">
      <c r="C32" s="75" t="s">
        <v>108</v>
      </c>
    </row>
    <row r="33" spans="2:4" x14ac:dyDescent="0.25">
      <c r="C33" s="76" t="s">
        <v>106</v>
      </c>
    </row>
    <row r="36" spans="2:4" ht="31.5" customHeight="1" x14ac:dyDescent="0.25">
      <c r="B36" s="136"/>
      <c r="C36" s="136"/>
      <c r="D36" s="136"/>
    </row>
  </sheetData>
  <mergeCells count="16">
    <mergeCell ref="B20:C20"/>
    <mergeCell ref="B15:C15"/>
    <mergeCell ref="B16:C16"/>
    <mergeCell ref="B17:C17"/>
    <mergeCell ref="B18:C18"/>
    <mergeCell ref="B19:C19"/>
    <mergeCell ref="B8:D8"/>
    <mergeCell ref="B11:C11"/>
    <mergeCell ref="B12:C12"/>
    <mergeCell ref="B13:C13"/>
    <mergeCell ref="B14:C14"/>
    <mergeCell ref="B36:D36"/>
    <mergeCell ref="B24:C24"/>
    <mergeCell ref="B22:C22"/>
    <mergeCell ref="B23:C23"/>
    <mergeCell ref="B21:C21"/>
  </mergeCells>
  <pageMargins left="0.98425196850393704" right="0.23622047244094491" top="0.74803149606299213" bottom="0.74803149606299213" header="0.31496062992125984" footer="0.31496062992125984"/>
  <pageSetup paperSize="9" scale="73" orientation="landscape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B7B1-D1B5-48FA-9056-3F2DAE9842A8}">
  <dimension ref="B1:C17"/>
  <sheetViews>
    <sheetView showGridLines="0" zoomScale="145" zoomScaleNormal="145" workbookViewId="0">
      <selection activeCell="E6" sqref="E6"/>
    </sheetView>
  </sheetViews>
  <sheetFormatPr defaultRowHeight="15" x14ac:dyDescent="0.25"/>
  <cols>
    <col min="2" max="2" width="29" customWidth="1"/>
    <col min="3" max="3" width="45.28515625" customWidth="1"/>
  </cols>
  <sheetData>
    <row r="1" spans="2:3" ht="33" customHeight="1" x14ac:dyDescent="0.25">
      <c r="B1" s="145" t="s">
        <v>109</v>
      </c>
      <c r="C1" s="145"/>
    </row>
    <row r="2" spans="2:3" ht="2.4500000000000002" customHeight="1" thickBot="1" x14ac:dyDescent="0.3"/>
    <row r="3" spans="2:3" ht="15" customHeight="1" thickBot="1" x14ac:dyDescent="0.3">
      <c r="B3" s="143" t="s">
        <v>81</v>
      </c>
      <c r="C3" s="144"/>
    </row>
    <row r="4" spans="2:3" ht="15.75" thickBot="1" x14ac:dyDescent="0.3">
      <c r="B4" s="52" t="s">
        <v>82</v>
      </c>
      <c r="C4" s="53" t="s">
        <v>83</v>
      </c>
    </row>
    <row r="5" spans="2:3" ht="15.75" thickBot="1" x14ac:dyDescent="0.3">
      <c r="B5" s="54" t="s">
        <v>84</v>
      </c>
      <c r="C5" s="55"/>
    </row>
    <row r="6" spans="2:3" ht="15.75" thickBot="1" x14ac:dyDescent="0.3">
      <c r="B6" s="56" t="s">
        <v>85</v>
      </c>
      <c r="C6" s="66" t="s">
        <v>99</v>
      </c>
    </row>
    <row r="7" spans="2:3" ht="15.75" thickBot="1" x14ac:dyDescent="0.3">
      <c r="B7" s="56" t="s">
        <v>87</v>
      </c>
      <c r="C7" s="70">
        <f>'PROAP2Par PTI vs AnexoIII-AUXPE'!C10+'PROAP2Par PTI vs AnexoIII-AUXPE'!C19+'PROAP2Par PTI vs AnexoIII-AUXPE'!C26+'PROAP2Par PTI vs AnexoIII-AUXPE'!C30</f>
        <v>0</v>
      </c>
    </row>
    <row r="8" spans="2:3" ht="15.75" thickBot="1" x14ac:dyDescent="0.3">
      <c r="B8" s="56" t="s">
        <v>45</v>
      </c>
      <c r="C8" s="70">
        <f>'PROAP2Par PTI vs AnexoIII-AUXPE'!C5+'PROAP2Par PTI vs AnexoIII-AUXPE'!C8</f>
        <v>0</v>
      </c>
    </row>
    <row r="9" spans="2:3" ht="20.25" thickBot="1" x14ac:dyDescent="0.3">
      <c r="B9" s="56" t="s">
        <v>48</v>
      </c>
      <c r="C9" s="70">
        <f>'PROAP2Par PTI vs AnexoIII-AUXPE'!C33+'PROAP2Par PTI vs AnexoIII-AUXPE'!C29+'PROAP2Par PTI vs AnexoIII-AUXPE'!C25+'PROAP2Par PTI vs AnexoIII-AUXPE'!C22+'PROAP2Par PTI vs AnexoIII-AUXPE'!C16+'PROAP2Par PTI vs AnexoIII-AUXPE'!C13</f>
        <v>0</v>
      </c>
    </row>
    <row r="10" spans="2:3" ht="15.75" thickBot="1" x14ac:dyDescent="0.3">
      <c r="B10" s="56" t="s">
        <v>88</v>
      </c>
      <c r="C10" s="70">
        <f>'PROAP2Par PTI vs AnexoIII-AUXPE'!C6+'PROAP2Par PTI vs AnexoIII-AUXPE'!C11+'PROAP2Par PTI vs AnexoIII-AUXPE'!C14+'PROAP2Par PTI vs AnexoIII-AUXPE'!C17+'PROAP2Par PTI vs AnexoIII-AUXPE'!C20+'PROAP2Par PTI vs AnexoIII-AUXPE'!C27+'PROAP2Par PTI vs AnexoIII-AUXPE'!C31+'PROAP2Par PTI vs AnexoIII-AUXPE'!C23</f>
        <v>0</v>
      </c>
    </row>
    <row r="11" spans="2:3" ht="20.25" thickBot="1" x14ac:dyDescent="0.3">
      <c r="B11" s="56" t="s">
        <v>89</v>
      </c>
      <c r="C11" s="70">
        <f>'PROAP2Par PTI vs AnexoIII-AUXPE'!C7+'PROAP2Par PTI vs AnexoIII-AUXPE'!C9+'PROAP2Par PTI vs AnexoIII-AUXPE'!C12+'PROAP2Par PTI vs AnexoIII-AUXPE'!C15+'PROAP2Par PTI vs AnexoIII-AUXPE'!C18+'PROAP2Par PTI vs AnexoIII-AUXPE'!C21+'PROAP2Par PTI vs AnexoIII-AUXPE'!C24+'PROAP2Par PTI vs AnexoIII-AUXPE'!C28+'PROAP2Par PTI vs AnexoIII-AUXPE'!C32</f>
        <v>13327.76</v>
      </c>
    </row>
    <row r="12" spans="2:3" ht="15.75" thickBot="1" x14ac:dyDescent="0.3">
      <c r="B12" s="68" t="s">
        <v>90</v>
      </c>
      <c r="C12" s="71">
        <f>SUM(C6:C11)</f>
        <v>13327.76</v>
      </c>
    </row>
    <row r="13" spans="2:3" ht="15.75" thickBot="1" x14ac:dyDescent="0.3">
      <c r="B13" s="54" t="s">
        <v>91</v>
      </c>
      <c r="C13" s="57" t="s">
        <v>86</v>
      </c>
    </row>
    <row r="14" spans="2:3" ht="15.75" thickBot="1" x14ac:dyDescent="0.3">
      <c r="B14" s="56" t="s">
        <v>92</v>
      </c>
      <c r="C14" s="66" t="s">
        <v>96</v>
      </c>
    </row>
    <row r="15" spans="2:3" ht="15.75" thickBot="1" x14ac:dyDescent="0.3">
      <c r="B15" s="56" t="s">
        <v>93</v>
      </c>
      <c r="C15" s="67" t="s">
        <v>96</v>
      </c>
    </row>
    <row r="16" spans="2:3" ht="20.25" thickBot="1" x14ac:dyDescent="0.3">
      <c r="B16" s="56" t="s">
        <v>94</v>
      </c>
      <c r="C16" s="66" t="s">
        <v>96</v>
      </c>
    </row>
    <row r="17" spans="2:3" ht="15.75" thickBot="1" x14ac:dyDescent="0.3">
      <c r="B17" s="69" t="s">
        <v>95</v>
      </c>
      <c r="C17" s="71">
        <f>C12</f>
        <v>13327.76</v>
      </c>
    </row>
  </sheetData>
  <mergeCells count="2">
    <mergeCell ref="B3:C3"/>
    <mergeCell ref="B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PROAP-1Parcela</vt:lpstr>
      <vt:lpstr>PROAP2Par PTI vs AnexoIII-AUXPE</vt:lpstr>
      <vt:lpstr>AnexoII PlanoTrab Institucional</vt:lpstr>
      <vt:lpstr>AnexoIII-AUXPE</vt:lpstr>
      <vt:lpstr>'AnexoIII-AUXPE'!Texto76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asdada</dc:creator>
  <cp:lastModifiedBy>Marileusa Serra Pareja</cp:lastModifiedBy>
  <cp:lastPrinted>2020-12-10T14:26:24Z</cp:lastPrinted>
  <dcterms:created xsi:type="dcterms:W3CDTF">2017-06-07T17:46:14Z</dcterms:created>
  <dcterms:modified xsi:type="dcterms:W3CDTF">2020-12-16T13:59:55Z</dcterms:modified>
</cp:coreProperties>
</file>