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O:\2020 MESTRADO - DOUTORADO - 2020\PROAP\2022\"/>
    </mc:Choice>
  </mc:AlternateContent>
  <xr:revisionPtr revIDLastSave="0" documentId="8_{C592832C-E581-44DB-A5F4-274FBC19D3C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OAP-2022" sheetId="1" r:id="rId1"/>
    <sheet name="PROAP2022 PTI vs AnexoIV-AUXPE" sheetId="3" r:id="rId2"/>
    <sheet name="AnexoII PlanoTrab Institucional" sheetId="4" r:id="rId3"/>
    <sheet name="Anexo IV PlaAplic-AUXPE2022" sheetId="5" r:id="rId4"/>
  </sheets>
  <definedNames>
    <definedName name="_xlnm._FilterDatabase" localSheetId="1" hidden="1">'PROAP2022 PTI vs AnexoIV-AUXPE'!$A$4:$C$34</definedName>
    <definedName name="_xlnm.Print_Area" localSheetId="3">'Anexo IV PlaAplic-AUXPE2022'!$B$1:$C$26</definedName>
    <definedName name="_xlnm.Print_Area" localSheetId="2">'AnexoII PlanoTrab Institucional'!$B$1:$E$34</definedName>
    <definedName name="_xlnm.Print_Area" localSheetId="0">'PROAP-2022'!$A$1:$D$67</definedName>
    <definedName name="Texto76" localSheetId="3">'Anexo IV PlaAplic-AUXPE2022'!$C$6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" l="1"/>
  <c r="C10" i="5"/>
  <c r="C9" i="5"/>
  <c r="C8" i="5"/>
  <c r="C7" i="5"/>
  <c r="E23" i="4"/>
  <c r="E22" i="4"/>
  <c r="E21" i="4"/>
  <c r="E20" i="4"/>
  <c r="E19" i="4"/>
  <c r="E18" i="4"/>
  <c r="E16" i="4"/>
  <c r="E15" i="4"/>
  <c r="E14" i="4"/>
  <c r="E13" i="4"/>
  <c r="E12" i="4"/>
  <c r="C34" i="3"/>
  <c r="C12" i="5" l="1"/>
  <c r="C17" i="5" s="1"/>
  <c r="E24" i="4"/>
</calcChain>
</file>

<file path=xl/sharedStrings.xml><?xml version="1.0" encoding="utf-8"?>
<sst xmlns="http://schemas.openxmlformats.org/spreadsheetml/2006/main" count="247" uniqueCount="119">
  <si>
    <t>Itens Financiáveis que foram utilizados na PROAP 2022</t>
  </si>
  <si>
    <t>ITENS FINANCIÁVEIS/ Plano de Trabalho Institucional</t>
  </si>
  <si>
    <t>ELEMENTO DA DESPESA</t>
  </si>
  <si>
    <t>TERMO DE SOLICITAÇÃO E DE CONCESSÃO - AUXPE</t>
  </si>
  <si>
    <t>DESCRIÇÃO DE DESPESA/CONSULTAR PORTARIA Nº 448/2002 (13/09/2002)</t>
  </si>
  <si>
    <t>1 - MANUTENÇÃO DE EQUIPAMENTOS</t>
  </si>
  <si>
    <t>MATERIAL CONSUMO</t>
  </si>
  <si>
    <t>Material de Consumo</t>
  </si>
  <si>
    <t>material para manutenção de bens móveis</t>
  </si>
  <si>
    <t>STPJ</t>
  </si>
  <si>
    <t>Serviços de Terceiros - PJ</t>
  </si>
  <si>
    <t>manutenção e conservação de máquinas</t>
  </si>
  <si>
    <t>manutenção e conservação de bens móveis</t>
  </si>
  <si>
    <t>STPF</t>
  </si>
  <si>
    <t>Serviços de Terceiros - PF</t>
  </si>
  <si>
    <t>2 - MANUTENÇÃO E FUNCIONAMENTO DE LABORATÓRIO
 DE ENSINO E PESQUISA</t>
  </si>
  <si>
    <t>MATERIAL DE CONSUMO</t>
  </si>
  <si>
    <t>gás engarrafado</t>
  </si>
  <si>
    <t>material odontológico</t>
  </si>
  <si>
    <t>material químico</t>
  </si>
  <si>
    <t>material laboratorial</t>
  </si>
  <si>
    <t>sementes, mudas de plantas</t>
  </si>
  <si>
    <t xml:space="preserve"> material de proteção e segurança</t>
  </si>
  <si>
    <t>material para manutenção bens imóveis</t>
  </si>
  <si>
    <t>gêneros alimentícios</t>
  </si>
  <si>
    <t>material de expediente</t>
  </si>
  <si>
    <t>alimentos para animais</t>
  </si>
  <si>
    <t>material elétrico e eletrônico</t>
  </si>
  <si>
    <t>combustíveis e lubrificantes automotivos</t>
  </si>
  <si>
    <t>serviços de análises e pesquisa</t>
  </si>
  <si>
    <t>3 - SERVIÇOS E TAXAS RELACIONADOS À IMPORTAÇÃO</t>
  </si>
  <si>
    <t>pagamento de taxas de importação</t>
  </si>
  <si>
    <t>4 - PARTICIPAÇÃO EM CURSOS E TREINAMENTOS EM TÉCNICAS DE LABORATÓRIO E UTILIZAÇÃO DE EQUIPAMENTOS</t>
  </si>
  <si>
    <t>AUXILIO FINANCEIRO ESTUDANTES</t>
  </si>
  <si>
    <t>auxílio financeiro a estudantes</t>
  </si>
  <si>
    <t>PASSAGENS</t>
  </si>
  <si>
    <t>Passagem e Despesa com Locomoção</t>
  </si>
  <si>
    <t>passagens</t>
  </si>
  <si>
    <t>DIÁRIAS</t>
  </si>
  <si>
    <t>Diárias</t>
  </si>
  <si>
    <t>diárias</t>
  </si>
  <si>
    <t>5 - PRODUÇÃO,REVISÃO,TRADUÇÃO,EDITORAÇÃO,CONFECÇÃO E PUBLICAÇÃO DE CONTEÚDOS CIENTÍFICO-ACADÊMICOS E DE DIVULGAÇÃO DAS ATIVIDADES DESENVOLVIDAS NO ÂMBITO DOS PPGs</t>
  </si>
  <si>
    <t>serviços técnicos profissionais (revisão e tradução)</t>
  </si>
  <si>
    <t>serviços de apoio ensino (publicação)</t>
  </si>
  <si>
    <t>serviços bancários</t>
  </si>
  <si>
    <t>serviços gráficos</t>
  </si>
  <si>
    <t>7 - APOIO À REALIZAÇÃO DE EVENTOS CIENTÍFICO-ACADÊMICOS NO PAÍS</t>
  </si>
  <si>
    <t>fornecimento de Alimentação</t>
  </si>
  <si>
    <t>hospedagem</t>
  </si>
  <si>
    <t>8 - PARTICIPAÇÃO DE PROFESSORES, PESQUISADORES E ALUNOS EM ATIVIDADES E EVENTOS CIENTÍFICO-ACADÊMICOS NO PAÍS E NO EXTERIOR</t>
  </si>
  <si>
    <t>auxílio financeiro a aluno</t>
  </si>
  <si>
    <t>AJUDA CUSTO PROFESSOR</t>
  </si>
  <si>
    <t>ajuda de custo professor</t>
  </si>
  <si>
    <t>9 - PARTICIPAÇÃO DE CONVIDADOS EXTERNOS EM ATIVIDADES CIENTÍFICO-ACADÊMICAS NO PAÍS</t>
  </si>
  <si>
    <t>10 - PARTICIPAÇÃO DE PROFESSORES, PESQUISADORES E ALUNOS EM ATIVIDADES DE INTERCÂMBIO E PARCERIAS ENTRE PPGs E INSTITUIÇÕES FORMALMENTE ASSOCIADOS</t>
  </si>
  <si>
    <t>11 - PARTICIPAÇÃO DE ALUNOS EM CURSOS OU DISCIPLINAS EM OUTRO PPG, DESDE QUE ESTEJAM RELACIONADOS ÀS SUAS DISSERTAÇÕES E TESES</t>
  </si>
  <si>
    <t>12- AQUISIÇÃO E MANUTENÇÃO DE TECNOLOGIAS EM INFORMÁTICA E DA INFORMAÇÃO CARACTERIZADAS COMO CUSTEIO, CONFORME DISPOSTO NO ARTIGO 6º.</t>
  </si>
  <si>
    <t>material de processamento de dados</t>
  </si>
  <si>
    <t>manutenção e conservação de equipamentos de informática</t>
  </si>
  <si>
    <t>PLANO DE TRABALHO - PROAP 2022 (AUXPE)</t>
  </si>
  <si>
    <t>Nome do Programa:</t>
  </si>
  <si>
    <t>TERMO DE SOLICITAÇÃO E DE CONCESSÃO - AUXPE (Anexo III - Item 4)</t>
  </si>
  <si>
    <t>Valores (R$)</t>
  </si>
  <si>
    <t>2 - MANUTENÇÃO E FUNCIONAMENTO DE LABORATÓRIO DE ENSINO E PESQUISA</t>
  </si>
  <si>
    <t>TOTAL</t>
  </si>
  <si>
    <t>Ministério da Educação</t>
  </si>
  <si>
    <t>Coordenação de Aperfeiçoamento de Pessoal de Nível Superior</t>
  </si>
  <si>
    <t>Diretoria de Programas e Bolsas no País / DPB</t>
  </si>
  <si>
    <t>Coordenação-Geral de Desenvolvimento Setorial e Institucional / CGSI</t>
  </si>
  <si>
    <t>Coordenação de Apoio Institucional de Pós-Graducação / CPG</t>
  </si>
  <si>
    <t>Programa de Apoio à Pós-Graduação - PROAP</t>
  </si>
  <si>
    <t>Plano de Trabalho Institucional</t>
  </si>
  <si>
    <t>ITENS FINANCIÁVEIS (conforme Artigo 7° da Portaria Capes 156/2014)</t>
  </si>
  <si>
    <t>Custeio (R$)</t>
  </si>
  <si>
    <t>ID</t>
  </si>
  <si>
    <t>DESCRIÇÃO DAS ATIVIDADES</t>
  </si>
  <si>
    <t>PROAP</t>
  </si>
  <si>
    <t>Manutenção de equipamentos.</t>
  </si>
  <si>
    <t>Manutenção e funcionamento de laboratório de ensino e pesquisa.</t>
  </si>
  <si>
    <t>Serviços e taxas relacionados à importação.</t>
  </si>
  <si>
    <t>Participação em cursos e treinamentos em técnicas de laboratório e utilização de equipamentos.</t>
  </si>
  <si>
    <t>Produção, revisão, tradução, editoração, confecção e publicação de conteúdos científico-acadêmicos e de divulgação das atividades desenvolvidas no âmbito dos PPGs.</t>
  </si>
  <si>
    <t>Manutenção do acervo de periódicos, desde que não contemplados no Portal de Periódicos da Capes.</t>
  </si>
  <si>
    <t>-</t>
  </si>
  <si>
    <t>Apoio à realização de eventos científico-acadêmicos no país.</t>
  </si>
  <si>
    <t>Participação de professores, pesquisadores e alunos em atividades e eventos científico-acadêmicos no país e no exterior.</t>
  </si>
  <si>
    <t>Participação de convidados externos em atividades científico-acadêmicas no país.</t>
  </si>
  <si>
    <t>Participação de professores, pesquisadores e alunos em atividades de intercambio e parcerias entre PPGs e instituições formalmente associados.</t>
  </si>
  <si>
    <t>Participação de alunos em cursos ou disciplinas em outro PPG, desde que estejam relacionados às suas dissertações e teses.</t>
  </si>
  <si>
    <t>Aquisição e manutenção de tecnologias em informática e da informação caracterizadas como custeio, conforme disposto no artigo 6º.</t>
  </si>
  <si>
    <t>Total</t>
  </si>
  <si>
    <t>Instituição:</t>
  </si>
  <si>
    <t>Universidade Estadual do Oeste do Paraná - UNIOESTE</t>
  </si>
  <si>
    <t>Nome do PPG:</t>
  </si>
  <si>
    <t>História</t>
  </si>
  <si>
    <t>Data:</t>
  </si>
  <si>
    <t>Nome do Coordenador:</t>
  </si>
  <si>
    <t>Carla Luciana Souza da Silva</t>
  </si>
  <si>
    <t>------------------------------------------------------------</t>
  </si>
  <si>
    <t>Assinatura do Coordenador</t>
  </si>
  <si>
    <t>Portaria nº4107/2020-GRE</t>
  </si>
  <si>
    <r>
      <rPr>
        <b/>
        <sz val="10"/>
        <color theme="1"/>
        <rFont val="Calibri"/>
        <family val="2"/>
        <scheme val="minor"/>
      </rPr>
      <t xml:space="preserve">Anexo IV </t>
    </r>
    <r>
      <rPr>
        <sz val="10"/>
        <color theme="1"/>
        <rFont val="Calibri"/>
        <family val="2"/>
        <scheme val="minor"/>
      </rPr>
      <t>- AUXÍLIO FINANCEIRO A PROJETO EDUCACIONAL E DE PESQUISA - AUXPE
SOLICITAÇÃO ADICIONAL DE RECURSOS E/OU PRAZO</t>
    </r>
  </si>
  <si>
    <r>
      <t xml:space="preserve">3– PLANO DE APLICAÇÃO </t>
    </r>
    <r>
      <rPr>
        <b/>
        <sz val="7.5"/>
        <color rgb="FFFF0000"/>
        <rFont val="Times New Roman"/>
        <family val="1"/>
      </rPr>
      <t>(PREENCHER COM VALOR TOTAL PREVISTO/APROVADO PARA O PROJETO)</t>
    </r>
  </si>
  <si>
    <t>GRUPO/TIPO DE DESPESA</t>
  </si>
  <si>
    <t>VALOR SOLICITADO (R$)</t>
  </si>
  <si>
    <t>DESPESAS DE CUSTEIO</t>
  </si>
  <si>
    <t>Bolsa de estudo</t>
  </si>
  <si>
    <t>     Não permitido</t>
  </si>
  <si>
    <t>Diária</t>
  </si>
  <si>
    <t>Serviços de terceiros - Pessoa Física</t>
  </si>
  <si>
    <t>Serviços de terceiros - Pessoa Jurídica</t>
  </si>
  <si>
    <t>TOTAL CUSTEIO</t>
  </si>
  <si>
    <t>DESPESAS DE CAPITAL</t>
  </si>
  <si>
    <t>     </t>
  </si>
  <si>
    <t>Equipamentos e Material Permanente</t>
  </si>
  <si>
    <t>Não permitido</t>
  </si>
  <si>
    <t>Instalações</t>
  </si>
  <si>
    <t>Aquisição/desenvolvimento de software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</si>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</sst>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7.5"/>
      <color theme="1"/>
      <name val="Times New Roman"/>
      <family val="1"/>
    </font>
    <font>
      <b/>
      <sz val="7.5"/>
      <color rgb="FFFF0000"/>
      <name val="Times New Roman"/>
      <family val="1"/>
    </font>
    <font>
      <sz val="7.5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.5"/>
      <color rgb="FFFF0000"/>
      <name val="Times New Roman"/>
      <family val="1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12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/>
    <xf numFmtId="0" fontId="2" fillId="11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2" fillId="0" borderId="9" xfId="0" applyFont="1" applyBorder="1" applyAlignment="1">
      <alignment horizontal="left" vertical="center" wrapText="1" indent="2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6" borderId="9" xfId="0" applyFont="1" applyFill="1" applyBorder="1" applyAlignment="1">
      <alignment horizontal="right" vertical="center" wrapText="1"/>
    </xf>
    <xf numFmtId="0" fontId="10" fillId="6" borderId="9" xfId="0" applyFont="1" applyFill="1" applyBorder="1" applyAlignment="1">
      <alignment vertical="center" wrapText="1"/>
    </xf>
    <xf numFmtId="4" fontId="12" fillId="0" borderId="19" xfId="0" applyNumberFormat="1" applyFont="1" applyBorder="1" applyAlignment="1">
      <alignment horizontal="right" vertical="center" wrapText="1" indent="2"/>
    </xf>
    <xf numFmtId="4" fontId="10" fillId="6" borderId="19" xfId="0" applyNumberFormat="1" applyFont="1" applyFill="1" applyBorder="1" applyAlignment="1">
      <alignment horizontal="right" vertical="center" wrapText="1" indent="1"/>
    </xf>
    <xf numFmtId="0" fontId="15" fillId="0" borderId="0" xfId="0" applyFont="1" applyAlignment="1">
      <alignment horizontal="left"/>
    </xf>
    <xf numFmtId="0" fontId="6" fillId="0" borderId="10" xfId="0" applyFont="1" applyBorder="1"/>
    <xf numFmtId="0" fontId="18" fillId="0" borderId="0" xfId="0" applyFont="1" applyAlignment="1">
      <alignment horizontal="right"/>
    </xf>
    <xf numFmtId="0" fontId="19" fillId="0" borderId="0" xfId="0" applyFont="1"/>
    <xf numFmtId="0" fontId="10" fillId="16" borderId="9" xfId="0" applyFont="1" applyFill="1" applyBorder="1" applyAlignment="1">
      <alignment horizontal="center" vertical="center" wrapText="1"/>
    </xf>
    <xf numFmtId="0" fontId="10" fillId="16" borderId="1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vertical="center" wrapText="1"/>
    </xf>
    <xf numFmtId="0" fontId="12" fillId="11" borderId="17" xfId="0" applyFont="1" applyFill="1" applyBorder="1" applyAlignment="1">
      <alignment horizontal="left" vertical="center" wrapText="1" indent="2"/>
    </xf>
    <xf numFmtId="0" fontId="12" fillId="11" borderId="19" xfId="0" applyFont="1" applyFill="1" applyBorder="1" applyAlignment="1">
      <alignment horizontal="right" vertical="center" wrapText="1" indent="2"/>
    </xf>
    <xf numFmtId="0" fontId="20" fillId="0" borderId="19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left" vertical="center" wrapText="1"/>
    </xf>
    <xf numFmtId="44" fontId="3" fillId="15" borderId="1" xfId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1" fillId="0" borderId="0" xfId="0" applyFont="1"/>
    <xf numFmtId="0" fontId="3" fillId="15" borderId="2" xfId="0" applyFont="1" applyFill="1" applyBorder="1" applyAlignment="1">
      <alignment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vertical="center" wrapText="1"/>
    </xf>
    <xf numFmtId="0" fontId="8" fillId="13" borderId="7" xfId="0" applyFont="1" applyFill="1" applyBorder="1" applyAlignment="1">
      <alignment vertical="center"/>
    </xf>
    <xf numFmtId="0" fontId="8" fillId="13" borderId="8" xfId="0" applyFont="1" applyFill="1" applyBorder="1" applyAlignment="1">
      <alignment vertical="center"/>
    </xf>
    <xf numFmtId="0" fontId="8" fillId="14" borderId="16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165" fontId="8" fillId="0" borderId="2" xfId="2" applyNumberFormat="1" applyFont="1" applyBorder="1" applyAlignment="1" applyProtection="1">
      <alignment vertical="center" wrapText="1"/>
    </xf>
    <xf numFmtId="164" fontId="8" fillId="0" borderId="11" xfId="2" applyFont="1" applyBorder="1" applyAlignment="1" applyProtection="1">
      <alignment horizontal="right" vertical="center" wrapText="1"/>
    </xf>
    <xf numFmtId="164" fontId="8" fillId="0" borderId="12" xfId="2" applyFont="1" applyBorder="1" applyAlignment="1" applyProtection="1">
      <alignment horizontal="right" vertical="center" wrapText="1"/>
    </xf>
    <xf numFmtId="164" fontId="8" fillId="0" borderId="13" xfId="2" applyFont="1" applyBorder="1" applyAlignment="1" applyProtection="1">
      <alignment horizontal="right" vertical="center" wrapText="1"/>
    </xf>
    <xf numFmtId="164" fontId="8" fillId="0" borderId="16" xfId="2" applyFont="1" applyBorder="1" applyAlignment="1" applyProtection="1">
      <alignment horizontal="right" vertical="center" wrapText="1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Border="1" applyProtection="1"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0" xfId="0" quotePrefix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44" fontId="3" fillId="15" borderId="1" xfId="1" applyFont="1" applyFill="1" applyBorder="1" applyAlignment="1" applyProtection="1">
      <alignment horizontal="left" vertical="center" wrapText="1"/>
    </xf>
    <xf numFmtId="0" fontId="4" fillId="15" borderId="20" xfId="0" applyFont="1" applyFill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/>
    </xf>
    <xf numFmtId="4" fontId="3" fillId="12" borderId="2" xfId="0" applyNumberFormat="1" applyFont="1" applyFill="1" applyBorder="1" applyAlignment="1" applyProtection="1">
      <alignment vertical="center" wrapText="1"/>
      <protection locked="0"/>
    </xf>
    <xf numFmtId="4" fontId="3" fillId="5" borderId="2" xfId="0" applyNumberFormat="1" applyFont="1" applyFill="1" applyBorder="1" applyAlignment="1" applyProtection="1">
      <alignment vertical="center" wrapText="1"/>
      <protection locked="0"/>
    </xf>
    <xf numFmtId="4" fontId="3" fillId="15" borderId="2" xfId="0" applyNumberFormat="1" applyFont="1" applyFill="1" applyBorder="1" applyAlignment="1" applyProtection="1">
      <alignment vertical="center" wrapText="1"/>
      <protection locked="0"/>
    </xf>
    <xf numFmtId="4" fontId="3" fillId="6" borderId="2" xfId="0" applyNumberFormat="1" applyFont="1" applyFill="1" applyBorder="1" applyAlignment="1" applyProtection="1">
      <alignment vertical="center" wrapText="1"/>
      <protection locked="0"/>
    </xf>
    <xf numFmtId="4" fontId="3" fillId="10" borderId="2" xfId="0" applyNumberFormat="1" applyFont="1" applyFill="1" applyBorder="1" applyAlignment="1" applyProtection="1">
      <alignment vertical="center" wrapText="1"/>
      <protection locked="0"/>
    </xf>
    <xf numFmtId="4" fontId="3" fillId="4" borderId="2" xfId="0" applyNumberFormat="1" applyFont="1" applyFill="1" applyBorder="1" applyAlignment="1" applyProtection="1">
      <alignment vertical="center" wrapText="1"/>
      <protection locked="0"/>
    </xf>
    <xf numFmtId="4" fontId="3" fillId="7" borderId="2" xfId="0" applyNumberFormat="1" applyFont="1" applyFill="1" applyBorder="1" applyAlignment="1" applyProtection="1">
      <alignment vertical="center" wrapText="1"/>
      <protection locked="0"/>
    </xf>
    <xf numFmtId="4" fontId="3" fillId="9" borderId="2" xfId="0" applyNumberFormat="1" applyFont="1" applyFill="1" applyBorder="1" applyAlignment="1" applyProtection="1">
      <alignment vertical="center" wrapText="1"/>
      <protection locked="0"/>
    </xf>
    <xf numFmtId="4" fontId="3" fillId="8" borderId="2" xfId="0" applyNumberFormat="1" applyFont="1" applyFill="1" applyBorder="1" applyAlignment="1" applyProtection="1">
      <alignment vertical="center" wrapText="1"/>
      <protection locked="0"/>
    </xf>
    <xf numFmtId="4" fontId="3" fillId="2" borderId="2" xfId="0" applyNumberFormat="1" applyFont="1" applyFill="1" applyBorder="1" applyAlignment="1" applyProtection="1">
      <alignment vertical="center" wrapText="1"/>
      <protection locked="0"/>
    </xf>
    <xf numFmtId="4" fontId="3" fillId="17" borderId="2" xfId="0" applyNumberFormat="1" applyFont="1" applyFill="1" applyBorder="1" applyAlignment="1" applyProtection="1">
      <alignment vertical="center" wrapText="1"/>
      <protection locked="0"/>
    </xf>
    <xf numFmtId="0" fontId="3" fillId="17" borderId="1" xfId="0" applyFont="1" applyFill="1" applyBorder="1" applyAlignment="1">
      <alignment vertical="center" wrapText="1"/>
    </xf>
    <xf numFmtId="0" fontId="3" fillId="17" borderId="6" xfId="0" applyFont="1" applyFill="1" applyBorder="1" applyAlignment="1">
      <alignment vertical="center" wrapText="1"/>
    </xf>
    <xf numFmtId="0" fontId="3" fillId="17" borderId="5" xfId="0" applyFont="1" applyFill="1" applyBorder="1" applyAlignment="1">
      <alignment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vertical="center" wrapText="1"/>
    </xf>
    <xf numFmtId="0" fontId="3" fillId="8" borderId="5" xfId="0" applyFont="1" applyFill="1" applyBorder="1" applyAlignment="1">
      <alignment vertical="center" wrapText="1"/>
    </xf>
    <xf numFmtId="44" fontId="3" fillId="5" borderId="1" xfId="1" applyFont="1" applyFill="1" applyBorder="1" applyAlignment="1">
      <alignment vertical="center" wrapText="1"/>
    </xf>
    <xf numFmtId="44" fontId="3" fillId="5" borderId="6" xfId="1" applyFont="1" applyFill="1" applyBorder="1" applyAlignment="1">
      <alignment vertical="center" wrapText="1"/>
    </xf>
    <xf numFmtId="44" fontId="3" fillId="5" borderId="5" xfId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vertical="center" wrapText="1"/>
    </xf>
    <xf numFmtId="44" fontId="3" fillId="10" borderId="6" xfId="1" applyFont="1" applyFill="1" applyBorder="1" applyAlignment="1">
      <alignment vertical="center" wrapText="1"/>
    </xf>
    <xf numFmtId="44" fontId="3" fillId="10" borderId="5" xfId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3" fillId="12" borderId="6" xfId="0" applyFont="1" applyFill="1" applyBorder="1" applyAlignment="1">
      <alignment vertical="center"/>
    </xf>
    <xf numFmtId="0" fontId="3" fillId="12" borderId="5" xfId="0" applyFont="1" applyFill="1" applyBorder="1" applyAlignment="1">
      <alignment vertical="center"/>
    </xf>
    <xf numFmtId="2" fontId="16" fillId="0" borderId="21" xfId="0" applyNumberFormat="1" applyFont="1" applyBorder="1" applyAlignment="1">
      <alignment horizontal="right"/>
    </xf>
    <xf numFmtId="2" fontId="16" fillId="0" borderId="3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3" fillId="12" borderId="1" xfId="0" applyFont="1" applyFill="1" applyBorder="1" applyAlignment="1">
      <alignment horizontal="left" vertical="center"/>
    </xf>
    <xf numFmtId="0" fontId="3" fillId="12" borderId="6" xfId="0" applyFont="1" applyFill="1" applyBorder="1" applyAlignment="1">
      <alignment horizontal="left" vertical="center"/>
    </xf>
    <xf numFmtId="0" fontId="3" fillId="12" borderId="5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44" fontId="3" fillId="10" borderId="1" xfId="1" applyFont="1" applyFill="1" applyBorder="1" applyAlignment="1" applyProtection="1">
      <alignment horizontal="left" vertical="center" wrapText="1"/>
    </xf>
    <xf numFmtId="44" fontId="3" fillId="10" borderId="5" xfId="1" applyFont="1" applyFill="1" applyBorder="1" applyAlignment="1" applyProtection="1">
      <alignment horizontal="left" vertical="center" wrapText="1"/>
    </xf>
    <xf numFmtId="166" fontId="3" fillId="5" borderId="1" xfId="1" applyNumberFormat="1" applyFont="1" applyFill="1" applyBorder="1" applyAlignment="1" applyProtection="1">
      <alignment horizontal="left" vertical="center" wrapText="1"/>
    </xf>
    <xf numFmtId="166" fontId="3" fillId="5" borderId="5" xfId="1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3" fillId="17" borderId="6" xfId="0" applyFont="1" applyFill="1" applyBorder="1" applyAlignment="1">
      <alignment horizontal="left" vertical="center" wrapText="1"/>
    </xf>
    <xf numFmtId="0" fontId="3" fillId="17" borderId="5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8" fillId="14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3" fillId="14" borderId="14" xfId="0" applyFont="1" applyFill="1" applyBorder="1" applyAlignment="1">
      <alignment horizontal="right" vertical="center" wrapText="1"/>
    </xf>
    <xf numFmtId="0" fontId="13" fillId="14" borderId="15" xfId="0" applyFont="1" applyFill="1" applyBorder="1" applyAlignment="1">
      <alignment horizontal="right" vertical="center" wrapText="1"/>
    </xf>
    <xf numFmtId="0" fontId="10" fillId="16" borderId="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 xr:uid="{C7D000A7-C7A4-426C-800E-48EF48AC4350}"/>
  </cellStyles>
  <dxfs count="0"/>
  <tableStyles count="0" defaultTableStyle="TableStyleMedium2" defaultPivotStyle="PivotStyleLight16"/>
  <colors>
    <mruColors>
      <color rgb="FFFF99FF"/>
      <color rgb="FF00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60687</xdr:colOff>
      <xdr:row>0</xdr:row>
      <xdr:rowOff>19051</xdr:rowOff>
    </xdr:from>
    <xdr:to>
      <xdr:col>3</xdr:col>
      <xdr:colOff>4668981</xdr:colOff>
      <xdr:row>9</xdr:row>
      <xdr:rowOff>149678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F06B552-53BB-4F9C-8D55-44E686AD3375}"/>
            </a:ext>
          </a:extLst>
        </xdr:cNvPr>
        <xdr:cNvSpPr txBox="1"/>
      </xdr:nvSpPr>
      <xdr:spPr>
        <a:xfrm>
          <a:off x="60687" y="19051"/>
          <a:ext cx="13793858" cy="17516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>
              <a:solidFill>
                <a:srgbClr val="FF0000"/>
              </a:solidFill>
            </a:rPr>
            <a:t>Prezado(a) Coordenador(a)</a:t>
          </a:r>
        </a:p>
        <a:p>
          <a:r>
            <a:rPr lang="pt-BR" sz="2000">
              <a:solidFill>
                <a:srgbClr val="FF0000"/>
              </a:solidFill>
            </a:rPr>
            <a:t>Esta planilha é apenas</a:t>
          </a:r>
          <a:r>
            <a:rPr lang="pt-BR" sz="2000" baseline="0">
              <a:solidFill>
                <a:srgbClr val="FF0000"/>
              </a:solidFill>
            </a:rPr>
            <a:t> ilustrativa para demonstrar a DESCRIÇÃO DE DESPESAS que eram usadas antes que o repasse do PROAP-CAPES fosse realizada no formato AUXPE atual. Tem apenas o intuito de facilitar a identificação dos ITENS FINANCIÁVEIS com as decrições antes utilizadas, para preenchimento da próxima planilha </a:t>
          </a:r>
          <a:r>
            <a:rPr lang="pt-BR" sz="2000" b="1" baseline="0">
              <a:solidFill>
                <a:srgbClr val="00B050"/>
              </a:solidFill>
            </a:rPr>
            <a:t>"PROAP2022 PTI vs AnexoIV-AUXPE".</a:t>
          </a:r>
          <a:endParaRPr lang="pt-BR" sz="2000" b="1">
            <a:solidFill>
              <a:srgbClr val="00B05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149828</xdr:colOff>
      <xdr:row>0</xdr:row>
      <xdr:rowOff>114956</xdr:rowOff>
    </xdr:from>
    <xdr:to>
      <xdr:col>6</xdr:col>
      <xdr:colOff>484095</xdr:colOff>
      <xdr:row>36</xdr:row>
      <xdr:rowOff>35859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7986269-C150-4566-9568-01A8A07DD3DD}"/>
            </a:ext>
          </a:extLst>
        </xdr:cNvPr>
        <xdr:cNvSpPr txBox="1"/>
      </xdr:nvSpPr>
      <xdr:spPr>
        <a:xfrm>
          <a:off x="9159357" y="114956"/>
          <a:ext cx="2163067" cy="66354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70C0"/>
              </a:solidFill>
            </a:rPr>
            <a:t>Prezado(a) Coordenador(a)</a:t>
          </a:r>
        </a:p>
        <a:p>
          <a:pPr algn="ctr"/>
          <a:r>
            <a:rPr lang="pt-BR" sz="1800">
              <a:solidFill>
                <a:srgbClr val="0070C0"/>
              </a:solidFill>
            </a:rPr>
            <a:t>Favor informar nesta planilha os valores</a:t>
          </a:r>
          <a:r>
            <a:rPr lang="pt-BR" sz="1800" baseline="0">
              <a:solidFill>
                <a:srgbClr val="0070C0"/>
              </a:solidFill>
            </a:rPr>
            <a:t> desejados</a:t>
          </a:r>
          <a:r>
            <a:rPr lang="pt-BR" sz="1800">
              <a:solidFill>
                <a:srgbClr val="0070C0"/>
              </a:solidFill>
            </a:rPr>
            <a:t> para</a:t>
          </a:r>
          <a:r>
            <a:rPr lang="pt-BR" sz="1800" baseline="0">
              <a:solidFill>
                <a:srgbClr val="0070C0"/>
              </a:solidFill>
            </a:rPr>
            <a:t> uso do recurso de PROAP-CAPES-2022, no formato AUXPE. </a:t>
          </a:r>
        </a:p>
        <a:p>
          <a:pPr algn="ctr"/>
          <a:r>
            <a:rPr lang="pt-BR" sz="1800" baseline="0">
              <a:solidFill>
                <a:srgbClr val="0070C0"/>
              </a:solidFill>
            </a:rPr>
            <a:t>Prenchendo os valores nesta planilha, automaticamente as planilhas "</a:t>
          </a:r>
          <a:r>
            <a:rPr lang="pt-BR" sz="1800" baseline="0">
              <a:solidFill>
                <a:srgbClr val="00B050"/>
              </a:solidFill>
            </a:rPr>
            <a:t>AnexoII PlanoTrab Institucional</a:t>
          </a:r>
          <a:r>
            <a:rPr lang="pt-BR" sz="1800" baseline="0">
              <a:solidFill>
                <a:srgbClr val="0070C0"/>
              </a:solidFill>
            </a:rPr>
            <a:t>" e "</a:t>
          </a:r>
          <a:r>
            <a:rPr lang="pt-BR" sz="1800" baseline="0">
              <a:solidFill>
                <a:srgbClr val="00B050"/>
              </a:solidFill>
            </a:rPr>
            <a:t>AnexoIV-AUXPE 2022</a:t>
          </a:r>
          <a:r>
            <a:rPr lang="pt-BR" sz="1800" baseline="0">
              <a:solidFill>
                <a:srgbClr val="0070C0"/>
              </a:solidFill>
            </a:rPr>
            <a:t>" serão preenchidas corretamente. </a:t>
          </a:r>
          <a:r>
            <a:rPr lang="pt-BR" sz="1800" baseline="0">
              <a:solidFill>
                <a:srgbClr val="FF0000"/>
              </a:solidFill>
            </a:rPr>
            <a:t>Portanto, não será preciso alimentar valores nestas 2 planilhas.</a:t>
          </a:r>
          <a:endParaRPr lang="pt-BR" sz="18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85725</xdr:rowOff>
    </xdr:from>
    <xdr:to>
      <xdr:col>2</xdr:col>
      <xdr:colOff>1009650</xdr:colOff>
      <xdr:row>5</xdr:row>
      <xdr:rowOff>0</xdr:rowOff>
    </xdr:to>
    <xdr:pic>
      <xdr:nvPicPr>
        <xdr:cNvPr id="2" name="Imagem 1" descr="Capes-mec-gf-72012wwww">
          <a:extLst>
            <a:ext uri="{FF2B5EF4-FFF2-40B4-BE49-F238E27FC236}">
              <a16:creationId xmlns:a16="http://schemas.microsoft.com/office/drawing/2014/main" id="{F81476B5-3929-4FB8-9039-DCF6C035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" y="87630"/>
          <a:ext cx="94107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250643</xdr:colOff>
      <xdr:row>11</xdr:row>
      <xdr:rowOff>49530</xdr:rowOff>
    </xdr:from>
    <xdr:to>
      <xdr:col>12</xdr:col>
      <xdr:colOff>435428</xdr:colOff>
      <xdr:row>23</xdr:row>
      <xdr:rowOff>21772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E78EFB15-9C02-4EA3-9C23-AFAC148382D3}"/>
            </a:ext>
          </a:extLst>
        </xdr:cNvPr>
        <xdr:cNvSpPr txBox="1"/>
      </xdr:nvSpPr>
      <xdr:spPr>
        <a:xfrm>
          <a:off x="11375843" y="2096044"/>
          <a:ext cx="4528185" cy="366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>
              <a:solidFill>
                <a:srgbClr val="0070C0"/>
              </a:solidFill>
            </a:rPr>
            <a:t>Prezado(a) Coordenador(a)</a:t>
          </a:r>
        </a:p>
        <a:p>
          <a:r>
            <a:rPr lang="pt-BR" sz="2000">
              <a:solidFill>
                <a:srgbClr val="0070C0"/>
              </a:solidFill>
            </a:rPr>
            <a:t>Os valores desta planilha serão preenchidos automaticamente</a:t>
          </a:r>
          <a:r>
            <a:rPr lang="pt-BR" sz="2000" baseline="0">
              <a:solidFill>
                <a:srgbClr val="0070C0"/>
              </a:solidFill>
            </a:rPr>
            <a:t> a partir dos dados informados na planilha</a:t>
          </a:r>
        </a:p>
        <a:p>
          <a:r>
            <a:rPr lang="pt-BR" sz="2000" baseline="0">
              <a:solidFill>
                <a:srgbClr val="0070C0"/>
              </a:solidFill>
            </a:rPr>
            <a:t>"</a:t>
          </a:r>
          <a:r>
            <a:rPr lang="pt-BR" sz="2000" baseline="0">
              <a:solidFill>
                <a:srgbClr val="00B050"/>
              </a:solidFill>
            </a:rPr>
            <a:t>PROAP2022 PTI vs AnexoIV-AUXPE</a:t>
          </a:r>
          <a:r>
            <a:rPr lang="pt-BR" sz="2000" baseline="0">
              <a:solidFill>
                <a:srgbClr val="0070C0"/>
              </a:solidFill>
            </a:rPr>
            <a:t>". </a:t>
          </a:r>
          <a:r>
            <a:rPr lang="pt-BR" sz="2000" baseline="0">
              <a:solidFill>
                <a:srgbClr val="FF0000"/>
              </a:solidFill>
            </a:rPr>
            <a:t>Não preencha valores nesta planilha.</a:t>
          </a:r>
        </a:p>
        <a:p>
          <a:r>
            <a:rPr lang="pt-BR" sz="2000" baseline="0">
              <a:solidFill>
                <a:srgbClr val="0070C0"/>
              </a:solidFill>
            </a:rPr>
            <a:t>Favor preencher os dados de Nome do PPG, Data, Nome do Coordenador, número da portaria e inserir a assinatura digitalizada, para envio a PRPPG (prppg.proap@unioeste.br)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114613</xdr:colOff>
      <xdr:row>18</xdr:row>
      <xdr:rowOff>21415</xdr:rowOff>
    </xdr:from>
    <xdr:to>
      <xdr:col>2</xdr:col>
      <xdr:colOff>3037489</xdr:colOff>
      <xdr:row>25</xdr:row>
      <xdr:rowOff>10512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C27708D-1212-443C-B27E-C53ADB5DEEC0}"/>
            </a:ext>
          </a:extLst>
        </xdr:cNvPr>
        <xdr:cNvSpPr txBox="1"/>
      </xdr:nvSpPr>
      <xdr:spPr>
        <a:xfrm>
          <a:off x="724213" y="3495084"/>
          <a:ext cx="4909331" cy="12766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>
              <a:solidFill>
                <a:srgbClr val="0070C0"/>
              </a:solidFill>
            </a:rPr>
            <a:t>Prezado(a) Coordenador(a)</a:t>
          </a:r>
        </a:p>
        <a:p>
          <a:r>
            <a:rPr lang="pt-BR" sz="1200">
              <a:solidFill>
                <a:srgbClr val="0070C0"/>
              </a:solidFill>
            </a:rPr>
            <a:t>Os valores desta planilha serão preenchidos automaticamente</a:t>
          </a:r>
          <a:r>
            <a:rPr lang="pt-BR" sz="1200" baseline="0">
              <a:solidFill>
                <a:srgbClr val="0070C0"/>
              </a:solidFill>
            </a:rPr>
            <a:t> a partir dos dados informados na planilha</a:t>
          </a:r>
        </a:p>
        <a:p>
          <a:r>
            <a:rPr lang="pt-BR" sz="1200" baseline="0">
              <a:solidFill>
                <a:srgbClr val="0070C0"/>
              </a:solidFill>
            </a:rPr>
            <a:t>"</a:t>
          </a:r>
          <a:r>
            <a:rPr lang="pt-BR" sz="1200" baseline="0">
              <a:solidFill>
                <a:srgbClr val="00B050"/>
              </a:solidFill>
            </a:rPr>
            <a:t>PROAP2022 PTI vs AnexoIV-AUXPE</a:t>
          </a:r>
          <a:r>
            <a:rPr lang="pt-BR" sz="1200" baseline="0">
              <a:solidFill>
                <a:srgbClr val="0070C0"/>
              </a:solidFill>
            </a:rPr>
            <a:t>". </a:t>
          </a:r>
          <a:r>
            <a:rPr lang="pt-BR" sz="1200" baseline="0">
              <a:solidFill>
                <a:srgbClr val="FF0000"/>
              </a:solidFill>
            </a:rPr>
            <a:t>Não preencha valores nesta planilha.</a:t>
          </a:r>
        </a:p>
        <a:p>
          <a:r>
            <a:rPr lang="pt-BR" sz="1200" baseline="0">
              <a:solidFill>
                <a:srgbClr val="0070C0"/>
              </a:solidFill>
            </a:rPr>
            <a:t>Você usará os valores desta planilha para preencher o Anexo IV, item 3 - Plano de Aplicação.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1:D82"/>
  <sheetViews>
    <sheetView showGridLines="0" topLeftCell="A12" zoomScale="55" zoomScaleNormal="55" workbookViewId="0">
      <selection activeCell="G4" sqref="G4"/>
    </sheetView>
  </sheetViews>
  <sheetFormatPr defaultRowHeight="15" x14ac:dyDescent="0.25"/>
  <cols>
    <col min="1" max="1" width="62.28515625" customWidth="1"/>
    <col min="2" max="2" width="38.7109375" style="14" bestFit="1" customWidth="1"/>
    <col min="3" max="3" width="32.85546875" style="14" customWidth="1"/>
    <col min="4" max="4" width="69.7109375" customWidth="1"/>
    <col min="6" max="6" width="1.5703125" customWidth="1"/>
  </cols>
  <sheetData>
    <row r="11" spans="1:4" ht="28.5" x14ac:dyDescent="0.45">
      <c r="A11" s="42" t="s">
        <v>0</v>
      </c>
      <c r="B11" s="21"/>
      <c r="C11" s="21"/>
      <c r="D11" s="21"/>
    </row>
    <row r="12" spans="1:4" x14ac:dyDescent="0.25">
      <c r="A12" s="22"/>
      <c r="B12" s="23"/>
      <c r="C12" s="23"/>
      <c r="D12" s="22"/>
    </row>
    <row r="13" spans="1:4" ht="25.5" x14ac:dyDescent="0.25">
      <c r="A13" s="24" t="s">
        <v>1</v>
      </c>
      <c r="B13" s="28" t="s">
        <v>2</v>
      </c>
      <c r="C13" s="28" t="s">
        <v>3</v>
      </c>
      <c r="D13" s="28" t="s">
        <v>4</v>
      </c>
    </row>
    <row r="14" spans="1:4" x14ac:dyDescent="0.25">
      <c r="A14" s="128" t="s">
        <v>5</v>
      </c>
      <c r="B14" s="15" t="s">
        <v>6</v>
      </c>
      <c r="C14" s="15" t="s">
        <v>7</v>
      </c>
      <c r="D14" s="12" t="s">
        <v>8</v>
      </c>
    </row>
    <row r="15" spans="1:4" x14ac:dyDescent="0.25">
      <c r="A15" s="129"/>
      <c r="B15" s="123" t="s">
        <v>9</v>
      </c>
      <c r="C15" s="13" t="s">
        <v>10</v>
      </c>
      <c r="D15" s="12" t="s">
        <v>11</v>
      </c>
    </row>
    <row r="16" spans="1:4" x14ac:dyDescent="0.25">
      <c r="A16" s="129"/>
      <c r="B16" s="123"/>
      <c r="C16" s="13" t="s">
        <v>10</v>
      </c>
      <c r="D16" s="12" t="s">
        <v>12</v>
      </c>
    </row>
    <row r="17" spans="1:4" x14ac:dyDescent="0.25">
      <c r="A17" s="129"/>
      <c r="B17" s="126" t="s">
        <v>13</v>
      </c>
      <c r="C17" s="13" t="s">
        <v>14</v>
      </c>
      <c r="D17" s="12" t="s">
        <v>11</v>
      </c>
    </row>
    <row r="18" spans="1:4" x14ac:dyDescent="0.25">
      <c r="A18" s="130"/>
      <c r="B18" s="127"/>
      <c r="C18" s="13" t="s">
        <v>14</v>
      </c>
      <c r="D18" s="12" t="s">
        <v>12</v>
      </c>
    </row>
    <row r="19" spans="1:4" ht="15" customHeight="1" x14ac:dyDescent="0.25">
      <c r="A19" s="106" t="s">
        <v>15</v>
      </c>
      <c r="B19" s="99" t="s">
        <v>16</v>
      </c>
      <c r="C19" s="99" t="s">
        <v>7</v>
      </c>
      <c r="D19" s="2" t="s">
        <v>17</v>
      </c>
    </row>
    <row r="20" spans="1:4" x14ac:dyDescent="0.25">
      <c r="A20" s="107"/>
      <c r="B20" s="100"/>
      <c r="C20" s="100"/>
      <c r="D20" s="2" t="s">
        <v>18</v>
      </c>
    </row>
    <row r="21" spans="1:4" x14ac:dyDescent="0.25">
      <c r="A21" s="107"/>
      <c r="B21" s="100"/>
      <c r="C21" s="100"/>
      <c r="D21" s="2" t="s">
        <v>19</v>
      </c>
    </row>
    <row r="22" spans="1:4" x14ac:dyDescent="0.25">
      <c r="A22" s="107"/>
      <c r="B22" s="100"/>
      <c r="C22" s="100"/>
      <c r="D22" s="2" t="s">
        <v>20</v>
      </c>
    </row>
    <row r="23" spans="1:4" x14ac:dyDescent="0.25">
      <c r="A23" s="107"/>
      <c r="B23" s="100"/>
      <c r="C23" s="100"/>
      <c r="D23" s="2" t="s">
        <v>21</v>
      </c>
    </row>
    <row r="24" spans="1:4" x14ac:dyDescent="0.25">
      <c r="A24" s="107"/>
      <c r="B24" s="100"/>
      <c r="C24" s="100"/>
      <c r="D24" s="2" t="s">
        <v>22</v>
      </c>
    </row>
    <row r="25" spans="1:4" x14ac:dyDescent="0.25">
      <c r="A25" s="107"/>
      <c r="B25" s="100"/>
      <c r="C25" s="100"/>
      <c r="D25" s="2" t="s">
        <v>23</v>
      </c>
    </row>
    <row r="26" spans="1:4" x14ac:dyDescent="0.25">
      <c r="A26" s="107"/>
      <c r="B26" s="100"/>
      <c r="C26" s="100"/>
      <c r="D26" s="2" t="s">
        <v>24</v>
      </c>
    </row>
    <row r="27" spans="1:4" x14ac:dyDescent="0.25">
      <c r="A27" s="107"/>
      <c r="B27" s="100"/>
      <c r="C27" s="100"/>
      <c r="D27" s="2" t="s">
        <v>25</v>
      </c>
    </row>
    <row r="28" spans="1:4" x14ac:dyDescent="0.25">
      <c r="A28" s="107"/>
      <c r="B28" s="100"/>
      <c r="C28" s="100"/>
      <c r="D28" s="2" t="s">
        <v>26</v>
      </c>
    </row>
    <row r="29" spans="1:4" x14ac:dyDescent="0.25">
      <c r="A29" s="107"/>
      <c r="B29" s="100"/>
      <c r="C29" s="100"/>
      <c r="D29" s="2" t="s">
        <v>27</v>
      </c>
    </row>
    <row r="30" spans="1:4" x14ac:dyDescent="0.25">
      <c r="A30" s="107"/>
      <c r="B30" s="100"/>
      <c r="C30" s="100"/>
      <c r="D30" s="2" t="s">
        <v>28</v>
      </c>
    </row>
    <row r="31" spans="1:4" x14ac:dyDescent="0.25">
      <c r="A31" s="108"/>
      <c r="B31" s="52" t="s">
        <v>9</v>
      </c>
      <c r="C31" s="52" t="s">
        <v>10</v>
      </c>
      <c r="D31" s="2" t="s">
        <v>29</v>
      </c>
    </row>
    <row r="32" spans="1:4" x14ac:dyDescent="0.25">
      <c r="A32" s="55" t="s">
        <v>30</v>
      </c>
      <c r="B32" s="53" t="s">
        <v>9</v>
      </c>
      <c r="C32" s="53" t="s">
        <v>10</v>
      </c>
      <c r="D32" s="58" t="s">
        <v>31</v>
      </c>
    </row>
    <row r="33" spans="1:4" x14ac:dyDescent="0.25">
      <c r="A33" s="101" t="s">
        <v>32</v>
      </c>
      <c r="B33" s="16" t="s">
        <v>33</v>
      </c>
      <c r="C33" s="16" t="s">
        <v>14</v>
      </c>
      <c r="D33" s="4" t="s">
        <v>34</v>
      </c>
    </row>
    <row r="34" spans="1:4" x14ac:dyDescent="0.25">
      <c r="A34" s="101"/>
      <c r="B34" s="16" t="s">
        <v>35</v>
      </c>
      <c r="C34" s="16" t="s">
        <v>36</v>
      </c>
      <c r="D34" s="4" t="s">
        <v>37</v>
      </c>
    </row>
    <row r="35" spans="1:4" x14ac:dyDescent="0.25">
      <c r="A35" s="101"/>
      <c r="B35" s="16" t="s">
        <v>16</v>
      </c>
      <c r="C35" s="16" t="s">
        <v>14</v>
      </c>
      <c r="D35" s="4" t="s">
        <v>28</v>
      </c>
    </row>
    <row r="36" spans="1:4" x14ac:dyDescent="0.25">
      <c r="A36" s="101"/>
      <c r="B36" s="16" t="s">
        <v>38</v>
      </c>
      <c r="C36" s="16" t="s">
        <v>39</v>
      </c>
      <c r="D36" s="4" t="s">
        <v>40</v>
      </c>
    </row>
    <row r="37" spans="1:4" ht="18" customHeight="1" x14ac:dyDescent="0.25">
      <c r="A37" s="116" t="s">
        <v>41</v>
      </c>
      <c r="B37" s="124" t="s">
        <v>9</v>
      </c>
      <c r="C37" s="29" t="s">
        <v>10</v>
      </c>
      <c r="D37" s="10" t="s">
        <v>42</v>
      </c>
    </row>
    <row r="38" spans="1:4" x14ac:dyDescent="0.25">
      <c r="A38" s="117"/>
      <c r="B38" s="124"/>
      <c r="C38" s="29" t="s">
        <v>10</v>
      </c>
      <c r="D38" s="10" t="s">
        <v>43</v>
      </c>
    </row>
    <row r="39" spans="1:4" x14ac:dyDescent="0.25">
      <c r="A39" s="117"/>
      <c r="B39" s="124"/>
      <c r="C39" s="29" t="s">
        <v>10</v>
      </c>
      <c r="D39" s="10" t="s">
        <v>44</v>
      </c>
    </row>
    <row r="40" spans="1:4" x14ac:dyDescent="0.25">
      <c r="A40" s="117"/>
      <c r="B40" s="125"/>
      <c r="C40" s="11" t="s">
        <v>10</v>
      </c>
      <c r="D40" s="10" t="s">
        <v>45</v>
      </c>
    </row>
    <row r="41" spans="1:4" x14ac:dyDescent="0.25">
      <c r="A41" s="117"/>
      <c r="B41" s="114" t="s">
        <v>13</v>
      </c>
      <c r="C41" s="29" t="s">
        <v>14</v>
      </c>
      <c r="D41" s="10" t="s">
        <v>42</v>
      </c>
    </row>
    <row r="42" spans="1:4" x14ac:dyDescent="0.25">
      <c r="A42" s="118"/>
      <c r="B42" s="115"/>
      <c r="C42" s="11" t="s">
        <v>14</v>
      </c>
      <c r="D42" s="10" t="s">
        <v>45</v>
      </c>
    </row>
    <row r="43" spans="1:4" x14ac:dyDescent="0.25">
      <c r="A43" s="109" t="s">
        <v>46</v>
      </c>
      <c r="B43" s="3" t="s">
        <v>35</v>
      </c>
      <c r="C43" s="3" t="s">
        <v>36</v>
      </c>
      <c r="D43" s="1" t="s">
        <v>37</v>
      </c>
    </row>
    <row r="44" spans="1:4" x14ac:dyDescent="0.25">
      <c r="A44" s="109"/>
      <c r="B44" s="110" t="s">
        <v>9</v>
      </c>
      <c r="C44" s="30" t="s">
        <v>10</v>
      </c>
      <c r="D44" s="1" t="s">
        <v>47</v>
      </c>
    </row>
    <row r="45" spans="1:4" x14ac:dyDescent="0.25">
      <c r="A45" s="109"/>
      <c r="B45" s="110"/>
      <c r="C45" s="30" t="s">
        <v>10</v>
      </c>
      <c r="D45" s="1" t="s">
        <v>48</v>
      </c>
    </row>
    <row r="46" spans="1:4" ht="14.45" customHeight="1" x14ac:dyDescent="0.25">
      <c r="A46" s="119" t="s">
        <v>49</v>
      </c>
      <c r="B46" s="17" t="s">
        <v>38</v>
      </c>
      <c r="C46" s="17" t="s">
        <v>39</v>
      </c>
      <c r="D46" s="5" t="s">
        <v>40</v>
      </c>
    </row>
    <row r="47" spans="1:4" x14ac:dyDescent="0.25">
      <c r="A47" s="120"/>
      <c r="B47" s="18" t="s">
        <v>33</v>
      </c>
      <c r="C47" s="18" t="s">
        <v>14</v>
      </c>
      <c r="D47" s="5" t="s">
        <v>50</v>
      </c>
    </row>
    <row r="48" spans="1:4" x14ac:dyDescent="0.25">
      <c r="A48" s="120"/>
      <c r="B48" s="17" t="s">
        <v>35</v>
      </c>
      <c r="C48" s="17" t="s">
        <v>36</v>
      </c>
      <c r="D48" s="5" t="s">
        <v>37</v>
      </c>
    </row>
    <row r="49" spans="1:4" x14ac:dyDescent="0.25">
      <c r="A49" s="120"/>
      <c r="B49" s="17" t="s">
        <v>16</v>
      </c>
      <c r="C49" s="17" t="s">
        <v>14</v>
      </c>
      <c r="D49" s="5" t="s">
        <v>28</v>
      </c>
    </row>
    <row r="50" spans="1:4" x14ac:dyDescent="0.25">
      <c r="A50" s="120"/>
      <c r="B50" s="18" t="s">
        <v>51</v>
      </c>
      <c r="C50" s="17" t="s">
        <v>14</v>
      </c>
      <c r="D50" s="5" t="s">
        <v>52</v>
      </c>
    </row>
    <row r="51" spans="1:4" x14ac:dyDescent="0.25">
      <c r="A51" s="121"/>
      <c r="B51" s="18" t="s">
        <v>51</v>
      </c>
      <c r="C51" s="17" t="s">
        <v>10</v>
      </c>
      <c r="D51" s="5" t="s">
        <v>52</v>
      </c>
    </row>
    <row r="52" spans="1:4" x14ac:dyDescent="0.25">
      <c r="A52" s="111" t="s">
        <v>53</v>
      </c>
      <c r="B52" s="8" t="s">
        <v>35</v>
      </c>
      <c r="C52" s="31" t="s">
        <v>36</v>
      </c>
      <c r="D52" s="9" t="s">
        <v>37</v>
      </c>
    </row>
    <row r="53" spans="1:4" x14ac:dyDescent="0.25">
      <c r="A53" s="112"/>
      <c r="B53" s="122" t="s">
        <v>9</v>
      </c>
      <c r="C53" s="31" t="s">
        <v>10</v>
      </c>
      <c r="D53" s="9" t="s">
        <v>47</v>
      </c>
    </row>
    <row r="54" spans="1:4" x14ac:dyDescent="0.25">
      <c r="A54" s="113"/>
      <c r="B54" s="122"/>
      <c r="C54" s="31" t="s">
        <v>10</v>
      </c>
      <c r="D54" s="9" t="s">
        <v>48</v>
      </c>
    </row>
    <row r="55" spans="1:4" x14ac:dyDescent="0.25">
      <c r="A55" s="103" t="s">
        <v>54</v>
      </c>
      <c r="B55" s="19" t="s">
        <v>38</v>
      </c>
      <c r="C55" s="19" t="s">
        <v>39</v>
      </c>
      <c r="D55" s="6" t="s">
        <v>40</v>
      </c>
    </row>
    <row r="56" spans="1:4" x14ac:dyDescent="0.25">
      <c r="A56" s="104"/>
      <c r="B56" s="19" t="s">
        <v>33</v>
      </c>
      <c r="C56" s="19" t="s">
        <v>14</v>
      </c>
      <c r="D56" s="6" t="s">
        <v>50</v>
      </c>
    </row>
    <row r="57" spans="1:4" x14ac:dyDescent="0.25">
      <c r="A57" s="104"/>
      <c r="B57" s="19" t="s">
        <v>35</v>
      </c>
      <c r="C57" s="19" t="s">
        <v>36</v>
      </c>
      <c r="D57" s="6" t="s">
        <v>37</v>
      </c>
    </row>
    <row r="58" spans="1:4" x14ac:dyDescent="0.25">
      <c r="A58" s="104"/>
      <c r="B58" s="19" t="s">
        <v>16</v>
      </c>
      <c r="C58" s="19" t="s">
        <v>14</v>
      </c>
      <c r="D58" s="54" t="s">
        <v>28</v>
      </c>
    </row>
    <row r="59" spans="1:4" x14ac:dyDescent="0.25">
      <c r="A59" s="104"/>
      <c r="B59" s="19" t="s">
        <v>51</v>
      </c>
      <c r="C59" s="19" t="s">
        <v>14</v>
      </c>
      <c r="D59" s="54" t="s">
        <v>52</v>
      </c>
    </row>
    <row r="60" spans="1:4" x14ac:dyDescent="0.25">
      <c r="A60" s="105"/>
      <c r="B60" s="19" t="s">
        <v>51</v>
      </c>
      <c r="C60" s="19" t="s">
        <v>10</v>
      </c>
      <c r="D60" s="54" t="s">
        <v>52</v>
      </c>
    </row>
    <row r="61" spans="1:4" x14ac:dyDescent="0.25">
      <c r="A61" s="102" t="s">
        <v>55</v>
      </c>
      <c r="B61" s="20" t="s">
        <v>33</v>
      </c>
      <c r="C61" s="20" t="s">
        <v>14</v>
      </c>
      <c r="D61" s="7" t="s">
        <v>50</v>
      </c>
    </row>
    <row r="62" spans="1:4" x14ac:dyDescent="0.25">
      <c r="A62" s="102"/>
      <c r="B62" s="20" t="s">
        <v>16</v>
      </c>
      <c r="C62" s="20" t="s">
        <v>14</v>
      </c>
      <c r="D62" s="56" t="s">
        <v>28</v>
      </c>
    </row>
    <row r="63" spans="1:4" x14ac:dyDescent="0.25">
      <c r="A63" s="102"/>
      <c r="B63" s="20" t="s">
        <v>35</v>
      </c>
      <c r="C63" s="20" t="s">
        <v>36</v>
      </c>
      <c r="D63" s="7" t="s">
        <v>37</v>
      </c>
    </row>
    <row r="64" spans="1:4" ht="14.45" customHeight="1" x14ac:dyDescent="0.25">
      <c r="A64" s="93" t="s">
        <v>56</v>
      </c>
      <c r="B64" s="96" t="s">
        <v>16</v>
      </c>
      <c r="C64" s="59" t="s">
        <v>7</v>
      </c>
      <c r="D64" s="60" t="s">
        <v>57</v>
      </c>
    </row>
    <row r="65" spans="1:4" x14ac:dyDescent="0.25">
      <c r="A65" s="94"/>
      <c r="B65" s="97"/>
      <c r="C65" s="59" t="s">
        <v>14</v>
      </c>
      <c r="D65" s="60" t="s">
        <v>58</v>
      </c>
    </row>
    <row r="66" spans="1:4" x14ac:dyDescent="0.25">
      <c r="A66" s="95"/>
      <c r="B66" s="98"/>
      <c r="C66" s="59" t="s">
        <v>10</v>
      </c>
      <c r="D66" s="60" t="s">
        <v>58</v>
      </c>
    </row>
    <row r="67" spans="1:4" x14ac:dyDescent="0.25">
      <c r="D67" s="57"/>
    </row>
    <row r="80" spans="1:4" x14ac:dyDescent="0.25">
      <c r="A80" s="25"/>
      <c r="B80" s="26"/>
      <c r="C80" s="26"/>
      <c r="D80" s="27"/>
    </row>
    <row r="81" spans="1:4" x14ac:dyDescent="0.25">
      <c r="A81" s="22"/>
      <c r="B81" s="23"/>
      <c r="C81" s="23"/>
      <c r="D81" s="22"/>
    </row>
    <row r="82" spans="1:4" x14ac:dyDescent="0.25">
      <c r="A82" s="22"/>
      <c r="B82" s="23"/>
      <c r="C82" s="23"/>
      <c r="D82" s="22"/>
    </row>
  </sheetData>
  <mergeCells count="19">
    <mergeCell ref="B15:B16"/>
    <mergeCell ref="B19:B30"/>
    <mergeCell ref="B37:B40"/>
    <mergeCell ref="B17:B18"/>
    <mergeCell ref="A14:A18"/>
    <mergeCell ref="A64:A66"/>
    <mergeCell ref="B64:B66"/>
    <mergeCell ref="C19:C30"/>
    <mergeCell ref="A33:A36"/>
    <mergeCell ref="A61:A63"/>
    <mergeCell ref="A55:A60"/>
    <mergeCell ref="A19:A31"/>
    <mergeCell ref="A43:A45"/>
    <mergeCell ref="B44:B45"/>
    <mergeCell ref="A52:A54"/>
    <mergeCell ref="B41:B42"/>
    <mergeCell ref="A37:A42"/>
    <mergeCell ref="A46:A51"/>
    <mergeCell ref="B53:B54"/>
  </mergeCells>
  <pageMargins left="0.23622047244094491" right="0.23622047244094491" top="0.55118110236220474" bottom="0.55118110236220474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5578-1137-4B0C-80C8-E5299BA1490E}">
  <dimension ref="A1:C40"/>
  <sheetViews>
    <sheetView showGridLines="0" tabSelected="1" zoomScaleNormal="100" workbookViewId="0">
      <selection activeCell="C32" sqref="C32"/>
    </sheetView>
  </sheetViews>
  <sheetFormatPr defaultRowHeight="15" x14ac:dyDescent="0.25"/>
  <cols>
    <col min="1" max="1" width="80.28515625" customWidth="1"/>
    <col min="2" max="2" width="37.7109375" style="14" customWidth="1"/>
    <col min="3" max="3" width="13.28515625" customWidth="1"/>
  </cols>
  <sheetData>
    <row r="1" spans="1:3" ht="21" x14ac:dyDescent="0.35">
      <c r="A1" s="133" t="s">
        <v>59</v>
      </c>
      <c r="B1" s="133"/>
      <c r="C1" s="133"/>
    </row>
    <row r="2" spans="1:3" ht="15.75" x14ac:dyDescent="0.25">
      <c r="A2" s="44" t="s">
        <v>60</v>
      </c>
      <c r="B2" s="21"/>
    </row>
    <row r="3" spans="1:3" x14ac:dyDescent="0.25">
      <c r="A3" s="22"/>
      <c r="B3" s="23"/>
    </row>
    <row r="4" spans="1:3" ht="25.5" x14ac:dyDescent="0.25">
      <c r="A4" s="24" t="s">
        <v>1</v>
      </c>
      <c r="B4" s="28" t="s">
        <v>61</v>
      </c>
      <c r="C4" s="28" t="s">
        <v>62</v>
      </c>
    </row>
    <row r="5" spans="1:3" ht="13.15" customHeight="1" x14ac:dyDescent="0.25">
      <c r="A5" s="134" t="s">
        <v>5</v>
      </c>
      <c r="B5" s="15" t="s">
        <v>7</v>
      </c>
      <c r="C5" s="82"/>
    </row>
    <row r="6" spans="1:3" ht="13.15" customHeight="1" x14ac:dyDescent="0.25">
      <c r="A6" s="135"/>
      <c r="B6" s="15" t="s">
        <v>14</v>
      </c>
      <c r="C6" s="82"/>
    </row>
    <row r="7" spans="1:3" x14ac:dyDescent="0.25">
      <c r="A7" s="136"/>
      <c r="B7" s="13" t="s">
        <v>10</v>
      </c>
      <c r="C7" s="82"/>
    </row>
    <row r="8" spans="1:3" x14ac:dyDescent="0.25">
      <c r="A8" s="148" t="s">
        <v>63</v>
      </c>
      <c r="B8" s="77" t="s">
        <v>7</v>
      </c>
      <c r="C8" s="83"/>
    </row>
    <row r="9" spans="1:3" x14ac:dyDescent="0.25">
      <c r="A9" s="149"/>
      <c r="B9" s="78" t="s">
        <v>10</v>
      </c>
      <c r="C9" s="83"/>
    </row>
    <row r="10" spans="1:3" x14ac:dyDescent="0.25">
      <c r="A10" s="79" t="s">
        <v>30</v>
      </c>
      <c r="B10" s="80" t="s">
        <v>10</v>
      </c>
      <c r="C10" s="84"/>
    </row>
    <row r="11" spans="1:3" ht="14.45" customHeight="1" x14ac:dyDescent="0.25">
      <c r="A11" s="137" t="s">
        <v>32</v>
      </c>
      <c r="B11" s="16" t="s">
        <v>39</v>
      </c>
      <c r="C11" s="85"/>
    </row>
    <row r="12" spans="1:3" ht="14.45" customHeight="1" x14ac:dyDescent="0.25">
      <c r="A12" s="138"/>
      <c r="B12" s="16" t="s">
        <v>14</v>
      </c>
      <c r="C12" s="85"/>
    </row>
    <row r="13" spans="1:3" ht="14.45" customHeight="1" x14ac:dyDescent="0.25">
      <c r="A13" s="138"/>
      <c r="B13" s="16" t="s">
        <v>10</v>
      </c>
      <c r="C13" s="85"/>
    </row>
    <row r="14" spans="1:3" x14ac:dyDescent="0.25">
      <c r="A14" s="139"/>
      <c r="B14" s="16" t="s">
        <v>36</v>
      </c>
      <c r="C14" s="85"/>
    </row>
    <row r="15" spans="1:3" x14ac:dyDescent="0.25">
      <c r="A15" s="146" t="s">
        <v>41</v>
      </c>
      <c r="B15" s="29" t="s">
        <v>14</v>
      </c>
      <c r="C15" s="86">
        <v>2250</v>
      </c>
    </row>
    <row r="16" spans="1:3" x14ac:dyDescent="0.25">
      <c r="A16" s="147"/>
      <c r="B16" s="29" t="s">
        <v>10</v>
      </c>
      <c r="C16" s="86">
        <v>19253.11</v>
      </c>
    </row>
    <row r="17" spans="1:3" x14ac:dyDescent="0.25">
      <c r="A17" s="150" t="s">
        <v>46</v>
      </c>
      <c r="B17" s="3" t="s">
        <v>36</v>
      </c>
      <c r="C17" s="87"/>
    </row>
    <row r="18" spans="1:3" x14ac:dyDescent="0.25">
      <c r="A18" s="151"/>
      <c r="B18" s="30" t="s">
        <v>10</v>
      </c>
      <c r="C18" s="87"/>
    </row>
    <row r="19" spans="1:3" ht="14.45" customHeight="1" x14ac:dyDescent="0.25">
      <c r="A19" s="143" t="s">
        <v>49</v>
      </c>
      <c r="B19" s="18" t="s">
        <v>39</v>
      </c>
      <c r="C19" s="88">
        <v>4675.66</v>
      </c>
    </row>
    <row r="20" spans="1:3" ht="14.45" customHeight="1" x14ac:dyDescent="0.25">
      <c r="A20" s="144"/>
      <c r="B20" s="18" t="s">
        <v>14</v>
      </c>
      <c r="C20" s="88"/>
    </row>
    <row r="21" spans="1:3" ht="14.45" customHeight="1" x14ac:dyDescent="0.25">
      <c r="A21" s="144"/>
      <c r="B21" s="18" t="s">
        <v>10</v>
      </c>
      <c r="C21" s="88"/>
    </row>
    <row r="22" spans="1:3" x14ac:dyDescent="0.25">
      <c r="A22" s="145"/>
      <c r="B22" s="17" t="s">
        <v>36</v>
      </c>
      <c r="C22" s="88">
        <v>2500</v>
      </c>
    </row>
    <row r="23" spans="1:3" ht="14.45" customHeight="1" x14ac:dyDescent="0.25">
      <c r="A23" s="152" t="s">
        <v>53</v>
      </c>
      <c r="B23" s="31" t="s">
        <v>10</v>
      </c>
      <c r="C23" s="89"/>
    </row>
    <row r="24" spans="1:3" x14ac:dyDescent="0.25">
      <c r="A24" s="153"/>
      <c r="B24" s="31" t="s">
        <v>36</v>
      </c>
      <c r="C24" s="89"/>
    </row>
    <row r="25" spans="1:3" ht="14.45" customHeight="1" x14ac:dyDescent="0.25">
      <c r="A25" s="140" t="s">
        <v>54</v>
      </c>
      <c r="B25" s="19" t="s">
        <v>39</v>
      </c>
      <c r="C25" s="90"/>
    </row>
    <row r="26" spans="1:3" ht="14.45" customHeight="1" x14ac:dyDescent="0.25">
      <c r="A26" s="141"/>
      <c r="B26" s="19" t="s">
        <v>14</v>
      </c>
      <c r="C26" s="90"/>
    </row>
    <row r="27" spans="1:3" ht="14.45" customHeight="1" x14ac:dyDescent="0.25">
      <c r="A27" s="141"/>
      <c r="B27" s="19" t="s">
        <v>10</v>
      </c>
      <c r="C27" s="90"/>
    </row>
    <row r="28" spans="1:3" x14ac:dyDescent="0.25">
      <c r="A28" s="142"/>
      <c r="B28" s="19" t="s">
        <v>36</v>
      </c>
      <c r="C28" s="90"/>
    </row>
    <row r="29" spans="1:3" ht="14.45" customHeight="1" x14ac:dyDescent="0.25">
      <c r="A29" s="154" t="s">
        <v>55</v>
      </c>
      <c r="B29" s="20" t="s">
        <v>14</v>
      </c>
      <c r="C29" s="91"/>
    </row>
    <row r="30" spans="1:3" x14ac:dyDescent="0.25">
      <c r="A30" s="155"/>
      <c r="B30" s="20" t="s">
        <v>36</v>
      </c>
      <c r="C30" s="91"/>
    </row>
    <row r="31" spans="1:3" x14ac:dyDescent="0.25">
      <c r="A31" s="156" t="s">
        <v>56</v>
      </c>
      <c r="B31" s="59" t="s">
        <v>7</v>
      </c>
      <c r="C31" s="92">
        <v>3249.23</v>
      </c>
    </row>
    <row r="32" spans="1:3" x14ac:dyDescent="0.25">
      <c r="A32" s="157"/>
      <c r="B32" s="59" t="s">
        <v>14</v>
      </c>
      <c r="C32" s="92"/>
    </row>
    <row r="33" spans="1:3" x14ac:dyDescent="0.25">
      <c r="A33" s="158"/>
      <c r="B33" s="59" t="s">
        <v>10</v>
      </c>
      <c r="C33" s="92"/>
    </row>
    <row r="34" spans="1:3" x14ac:dyDescent="0.25">
      <c r="A34" s="131" t="s">
        <v>64</v>
      </c>
      <c r="B34" s="132"/>
      <c r="C34" s="81">
        <f>SUM(C5:C33)</f>
        <v>31928</v>
      </c>
    </row>
    <row r="35" spans="1:3" x14ac:dyDescent="0.25">
      <c r="A35" s="45"/>
    </row>
    <row r="36" spans="1:3" ht="14.45" customHeight="1" x14ac:dyDescent="0.25"/>
    <row r="38" spans="1:3" x14ac:dyDescent="0.25">
      <c r="A38" s="25"/>
      <c r="B38" s="26"/>
    </row>
    <row r="39" spans="1:3" x14ac:dyDescent="0.25">
      <c r="A39" s="22"/>
      <c r="B39" s="23"/>
    </row>
    <row r="40" spans="1:3" x14ac:dyDescent="0.25">
      <c r="A40" s="22"/>
      <c r="B40" s="23"/>
    </row>
  </sheetData>
  <sheetProtection algorithmName="SHA-512" hashValue="ZhTl2f358i/2xR4c2Si8D6ZXhsdSfcqFlMsdNY5yI5xG8Ihi6D6PEVUg8nabL48CR6fqSi3M8hrqxg9vF6VnBg==" saltValue="mi70ii3NC5u8Qj1fijSvSw==" spinCount="100000" sheet="1" objects="1" scenarios="1"/>
  <mergeCells count="12">
    <mergeCell ref="A34:B34"/>
    <mergeCell ref="A1:C1"/>
    <mergeCell ref="A5:A7"/>
    <mergeCell ref="A11:A14"/>
    <mergeCell ref="A25:A28"/>
    <mergeCell ref="A19:A22"/>
    <mergeCell ref="A15:A16"/>
    <mergeCell ref="A8:A9"/>
    <mergeCell ref="A17:A18"/>
    <mergeCell ref="A23:A24"/>
    <mergeCell ref="A29:A30"/>
    <mergeCell ref="A31:A33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E700E-EA4E-443C-9813-6EE26A8839F7}">
  <sheetPr>
    <pageSetUpPr fitToPage="1"/>
  </sheetPr>
  <dimension ref="B1:E36"/>
  <sheetViews>
    <sheetView showGridLines="0" zoomScale="70" zoomScaleNormal="70" workbookViewId="0">
      <selection activeCell="D29" sqref="D29"/>
    </sheetView>
  </sheetViews>
  <sheetFormatPr defaultColWidth="9.140625" defaultRowHeight="15" x14ac:dyDescent="0.25"/>
  <cols>
    <col min="1" max="1" width="0.7109375" style="32" customWidth="1"/>
    <col min="2" max="2" width="5.5703125" style="32" customWidth="1"/>
    <col min="3" max="3" width="15.7109375" style="32" customWidth="1"/>
    <col min="4" max="4" width="122.28515625" style="32" customWidth="1"/>
    <col min="5" max="5" width="17.85546875" style="32" customWidth="1"/>
    <col min="6" max="16384" width="9.140625" style="32"/>
  </cols>
  <sheetData>
    <row r="1" spans="2:5" x14ac:dyDescent="0.25">
      <c r="D1" s="36" t="s">
        <v>65</v>
      </c>
    </row>
    <row r="2" spans="2:5" x14ac:dyDescent="0.25">
      <c r="D2" s="37" t="s">
        <v>66</v>
      </c>
    </row>
    <row r="3" spans="2:5" x14ac:dyDescent="0.25">
      <c r="D3" s="36" t="s">
        <v>67</v>
      </c>
    </row>
    <row r="4" spans="2:5" x14ac:dyDescent="0.25">
      <c r="D4" s="37" t="s">
        <v>68</v>
      </c>
    </row>
    <row r="5" spans="2:5" x14ac:dyDescent="0.25">
      <c r="D5" s="36" t="s">
        <v>69</v>
      </c>
    </row>
    <row r="6" spans="2:5" x14ac:dyDescent="0.25">
      <c r="D6" s="33" t="s">
        <v>70</v>
      </c>
    </row>
    <row r="7" spans="2:5" x14ac:dyDescent="0.25">
      <c r="D7" s="33"/>
    </row>
    <row r="8" spans="2:5" ht="18.75" x14ac:dyDescent="0.3">
      <c r="C8" s="160" t="s">
        <v>71</v>
      </c>
      <c r="D8" s="160"/>
      <c r="E8" s="160"/>
    </row>
    <row r="9" spans="2:5" ht="15.75" thickBot="1" x14ac:dyDescent="0.3"/>
    <row r="10" spans="2:5" ht="19.5" customHeight="1" thickBot="1" x14ac:dyDescent="0.3">
      <c r="C10" s="61" t="s">
        <v>72</v>
      </c>
      <c r="D10" s="62"/>
      <c r="E10" s="63" t="s">
        <v>73</v>
      </c>
    </row>
    <row r="11" spans="2:5" ht="15.75" thickBot="1" x14ac:dyDescent="0.3">
      <c r="B11" s="64" t="s">
        <v>74</v>
      </c>
      <c r="C11" s="161" t="s">
        <v>75</v>
      </c>
      <c r="D11" s="161"/>
      <c r="E11" s="65" t="s">
        <v>76</v>
      </c>
    </row>
    <row r="12" spans="2:5" ht="19.149999999999999" customHeight="1" x14ac:dyDescent="0.25">
      <c r="B12" s="66">
        <v>1</v>
      </c>
      <c r="C12" s="162" t="s">
        <v>77</v>
      </c>
      <c r="D12" s="162"/>
      <c r="E12" s="67">
        <f>'PROAP2022 PTI vs AnexoIV-AUXPE'!C5+'PROAP2022 PTI vs AnexoIV-AUXPE'!C6+'PROAP2022 PTI vs AnexoIV-AUXPE'!C7</f>
        <v>0</v>
      </c>
    </row>
    <row r="13" spans="2:5" ht="19.5" customHeight="1" x14ac:dyDescent="0.25">
      <c r="B13" s="66">
        <v>2</v>
      </c>
      <c r="C13" s="159" t="s">
        <v>78</v>
      </c>
      <c r="D13" s="159"/>
      <c r="E13" s="68">
        <f>'PROAP2022 PTI vs AnexoIV-AUXPE'!C8+'PROAP2022 PTI vs AnexoIV-AUXPE'!C9</f>
        <v>0</v>
      </c>
    </row>
    <row r="14" spans="2:5" ht="18" customHeight="1" x14ac:dyDescent="0.25">
      <c r="B14" s="66">
        <v>3</v>
      </c>
      <c r="C14" s="159" t="s">
        <v>79</v>
      </c>
      <c r="D14" s="159"/>
      <c r="E14" s="68">
        <f>'PROAP2022 PTI vs AnexoIV-AUXPE'!C10</f>
        <v>0</v>
      </c>
    </row>
    <row r="15" spans="2:5" ht="21.95" customHeight="1" x14ac:dyDescent="0.25">
      <c r="B15" s="66">
        <v>4</v>
      </c>
      <c r="C15" s="159" t="s">
        <v>80</v>
      </c>
      <c r="D15" s="159"/>
      <c r="E15" s="68">
        <f>'PROAP2022 PTI vs AnexoIV-AUXPE'!C11+'PROAP2022 PTI vs AnexoIV-AUXPE'!C12+'PROAP2022 PTI vs AnexoIV-AUXPE'!C13+'PROAP2022 PTI vs AnexoIV-AUXPE'!C14</f>
        <v>0</v>
      </c>
    </row>
    <row r="16" spans="2:5" ht="28.5" customHeight="1" x14ac:dyDescent="0.25">
      <c r="B16" s="66">
        <v>5</v>
      </c>
      <c r="C16" s="159" t="s">
        <v>81</v>
      </c>
      <c r="D16" s="159"/>
      <c r="E16" s="68">
        <f>'PROAP2022 PTI vs AnexoIV-AUXPE'!C15+'PROAP2022 PTI vs AnexoIV-AUXPE'!C16</f>
        <v>21503.11</v>
      </c>
    </row>
    <row r="17" spans="2:5" ht="21.95" customHeight="1" x14ac:dyDescent="0.25">
      <c r="B17" s="66">
        <v>6</v>
      </c>
      <c r="C17" s="159" t="s">
        <v>82</v>
      </c>
      <c r="D17" s="159"/>
      <c r="E17" s="68" t="s">
        <v>83</v>
      </c>
    </row>
    <row r="18" spans="2:5" ht="21.95" customHeight="1" x14ac:dyDescent="0.25">
      <c r="B18" s="66">
        <v>7</v>
      </c>
      <c r="C18" s="159" t="s">
        <v>84</v>
      </c>
      <c r="D18" s="159"/>
      <c r="E18" s="68">
        <f>'PROAP2022 PTI vs AnexoIV-AUXPE'!C17+'PROAP2022 PTI vs AnexoIV-AUXPE'!C18</f>
        <v>0</v>
      </c>
    </row>
    <row r="19" spans="2:5" ht="29.25" customHeight="1" x14ac:dyDescent="0.25">
      <c r="B19" s="66">
        <v>8</v>
      </c>
      <c r="C19" s="159" t="s">
        <v>85</v>
      </c>
      <c r="D19" s="159"/>
      <c r="E19" s="68">
        <f>'PROAP2022 PTI vs AnexoIV-AUXPE'!C19+'PROAP2022 PTI vs AnexoIV-AUXPE'!C20+'PROAP2022 PTI vs AnexoIV-AUXPE'!C21+'PROAP2022 PTI vs AnexoIV-AUXPE'!C22</f>
        <v>7175.66</v>
      </c>
    </row>
    <row r="20" spans="2:5" ht="21.95" customHeight="1" x14ac:dyDescent="0.25">
      <c r="B20" s="66">
        <v>9</v>
      </c>
      <c r="C20" s="159" t="s">
        <v>86</v>
      </c>
      <c r="D20" s="159"/>
      <c r="E20" s="68">
        <f>'PROAP2022 PTI vs AnexoIV-AUXPE'!C23+'PROAP2022 PTI vs AnexoIV-AUXPE'!C24</f>
        <v>0</v>
      </c>
    </row>
    <row r="21" spans="2:5" ht="30.75" customHeight="1" x14ac:dyDescent="0.25">
      <c r="B21" s="66">
        <v>10</v>
      </c>
      <c r="C21" s="159" t="s">
        <v>87</v>
      </c>
      <c r="D21" s="159"/>
      <c r="E21" s="68">
        <f>'PROAP2022 PTI vs AnexoIV-AUXPE'!C25+'PROAP2022 PTI vs AnexoIV-AUXPE'!C26+'PROAP2022 PTI vs AnexoIV-AUXPE'!C27+'PROAP2022 PTI vs AnexoIV-AUXPE'!C28</f>
        <v>0</v>
      </c>
    </row>
    <row r="22" spans="2:5" ht="32.25" customHeight="1" x14ac:dyDescent="0.25">
      <c r="B22" s="66">
        <v>11</v>
      </c>
      <c r="C22" s="159" t="s">
        <v>88</v>
      </c>
      <c r="D22" s="159"/>
      <c r="E22" s="68">
        <f>'PROAP2022 PTI vs AnexoIV-AUXPE'!C29+'PROAP2022 PTI vs AnexoIV-AUXPE'!C30</f>
        <v>0</v>
      </c>
    </row>
    <row r="23" spans="2:5" ht="29.25" customHeight="1" thickBot="1" x14ac:dyDescent="0.3">
      <c r="B23" s="66">
        <v>12</v>
      </c>
      <c r="C23" s="159" t="s">
        <v>89</v>
      </c>
      <c r="D23" s="159"/>
      <c r="E23" s="69">
        <f>'PROAP2022 PTI vs AnexoIV-AUXPE'!C31+'PROAP2022 PTI vs AnexoIV-AUXPE'!C32+'PROAP2022 PTI vs AnexoIV-AUXPE'!C33</f>
        <v>3249.23</v>
      </c>
    </row>
    <row r="24" spans="2:5" ht="23.25" thickBot="1" x14ac:dyDescent="0.3">
      <c r="C24" s="164" t="s">
        <v>90</v>
      </c>
      <c r="D24" s="165"/>
      <c r="E24" s="70">
        <f>SUM(E12:E23)</f>
        <v>31928</v>
      </c>
    </row>
    <row r="26" spans="2:5" x14ac:dyDescent="0.25">
      <c r="C26" s="34" t="s">
        <v>91</v>
      </c>
      <c r="D26" s="43" t="s">
        <v>92</v>
      </c>
    </row>
    <row r="27" spans="2:5" x14ac:dyDescent="0.25">
      <c r="B27" s="71"/>
      <c r="C27" s="72" t="s">
        <v>93</v>
      </c>
      <c r="D27" s="73" t="s">
        <v>94</v>
      </c>
    </row>
    <row r="28" spans="2:5" x14ac:dyDescent="0.25">
      <c r="B28" s="71"/>
      <c r="C28" s="72" t="s">
        <v>95</v>
      </c>
      <c r="D28" s="74">
        <v>5042022</v>
      </c>
    </row>
    <row r="29" spans="2:5" x14ac:dyDescent="0.25">
      <c r="B29" s="71"/>
      <c r="C29" s="72" t="s">
        <v>96</v>
      </c>
      <c r="D29" s="74" t="s">
        <v>97</v>
      </c>
    </row>
    <row r="30" spans="2:5" x14ac:dyDescent="0.25">
      <c r="B30" s="71"/>
      <c r="C30" s="71"/>
      <c r="D30" s="71"/>
    </row>
    <row r="31" spans="2:5" ht="28.15" customHeight="1" x14ac:dyDescent="0.25">
      <c r="B31" s="71"/>
      <c r="C31" s="71"/>
      <c r="D31" s="71"/>
    </row>
    <row r="32" spans="2:5" x14ac:dyDescent="0.25">
      <c r="B32" s="71"/>
      <c r="C32" s="71"/>
      <c r="D32" s="75" t="s">
        <v>98</v>
      </c>
    </row>
    <row r="33" spans="2:5" x14ac:dyDescent="0.25">
      <c r="B33" s="71"/>
      <c r="C33" s="71"/>
      <c r="D33" s="76" t="s">
        <v>99</v>
      </c>
    </row>
    <row r="34" spans="2:5" x14ac:dyDescent="0.25">
      <c r="B34" s="71"/>
      <c r="C34" s="71"/>
      <c r="D34" s="76" t="s">
        <v>100</v>
      </c>
    </row>
    <row r="36" spans="2:5" ht="31.5" customHeight="1" x14ac:dyDescent="0.25">
      <c r="C36" s="163"/>
      <c r="D36" s="163"/>
      <c r="E36" s="163"/>
    </row>
  </sheetData>
  <sheetProtection algorithmName="SHA-512" hashValue="LnCBxCkkWFLWJiuEKwMslYcl81N+/MuDwHP6JsnFSX5wzfB4Ifi1F5PGYqcKyw8Oyympk08Lcj3rMNqtImuBGA==" saltValue="abKRxwMJusiaIyyrfHhxCQ==" spinCount="100000" sheet="1" objects="1" scenarios="1"/>
  <mergeCells count="16">
    <mergeCell ref="C36:E36"/>
    <mergeCell ref="C24:D24"/>
    <mergeCell ref="C22:D22"/>
    <mergeCell ref="C23:D23"/>
    <mergeCell ref="C21:D21"/>
    <mergeCell ref="C8:E8"/>
    <mergeCell ref="C11:D11"/>
    <mergeCell ref="C12:D12"/>
    <mergeCell ref="C13:D13"/>
    <mergeCell ref="C14:D14"/>
    <mergeCell ref="C20:D20"/>
    <mergeCell ref="C15:D15"/>
    <mergeCell ref="C16:D16"/>
    <mergeCell ref="C17:D17"/>
    <mergeCell ref="C18:D18"/>
    <mergeCell ref="C19:D19"/>
  </mergeCells>
  <pageMargins left="0.98425196850393704" right="0.23622047244094491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B7B1-D1B5-48FA-9056-3F2DAE9842A8}">
  <dimension ref="B1:C17"/>
  <sheetViews>
    <sheetView showGridLines="0" zoomScale="130" zoomScaleNormal="130" workbookViewId="0">
      <selection activeCell="C9" sqref="C9"/>
    </sheetView>
  </sheetViews>
  <sheetFormatPr defaultRowHeight="15" x14ac:dyDescent="0.25"/>
  <cols>
    <col min="1" max="1" width="2.28515625" customWidth="1"/>
    <col min="2" max="2" width="29" customWidth="1"/>
    <col min="3" max="3" width="45.28515625" customWidth="1"/>
  </cols>
  <sheetData>
    <row r="1" spans="2:3" ht="33" customHeight="1" x14ac:dyDescent="0.25">
      <c r="B1" s="168" t="s">
        <v>101</v>
      </c>
      <c r="C1" s="168"/>
    </row>
    <row r="2" spans="2:3" ht="2.4500000000000002" customHeight="1" thickBot="1" x14ac:dyDescent="0.3"/>
    <row r="3" spans="2:3" ht="15" customHeight="1" thickBot="1" x14ac:dyDescent="0.3">
      <c r="B3" s="166" t="s">
        <v>102</v>
      </c>
      <c r="C3" s="167"/>
    </row>
    <row r="4" spans="2:3" ht="15.75" thickBot="1" x14ac:dyDescent="0.3">
      <c r="B4" s="46" t="s">
        <v>103</v>
      </c>
      <c r="C4" s="47" t="s">
        <v>104</v>
      </c>
    </row>
    <row r="5" spans="2:3" ht="15.75" thickBot="1" x14ac:dyDescent="0.3">
      <c r="B5" s="48" t="s">
        <v>105</v>
      </c>
      <c r="C5" s="49"/>
    </row>
    <row r="6" spans="2:3" ht="15.75" thickBot="1" x14ac:dyDescent="0.3">
      <c r="B6" s="35" t="s">
        <v>106</v>
      </c>
      <c r="C6" s="51" t="s">
        <v>107</v>
      </c>
    </row>
    <row r="7" spans="2:3" ht="15.75" thickBot="1" x14ac:dyDescent="0.3">
      <c r="B7" s="35" t="s">
        <v>108</v>
      </c>
      <c r="C7" s="40">
        <f>'PROAP2022 PTI vs AnexoIV-AUXPE'!C11+'PROAP2022 PTI vs AnexoIV-AUXPE'!C19+'PROAP2022 PTI vs AnexoIV-AUXPE'!C25</f>
        <v>4675.66</v>
      </c>
    </row>
    <row r="8" spans="2:3" ht="15.75" thickBot="1" x14ac:dyDescent="0.3">
      <c r="B8" s="35" t="s">
        <v>7</v>
      </c>
      <c r="C8" s="40">
        <f>'PROAP2022 PTI vs AnexoIV-AUXPE'!C5+'PROAP2022 PTI vs AnexoIV-AUXPE'!C8+'PROAP2022 PTI vs AnexoIV-AUXPE'!C31</f>
        <v>3249.23</v>
      </c>
    </row>
    <row r="9" spans="2:3" ht="20.25" thickBot="1" x14ac:dyDescent="0.3">
      <c r="B9" s="35" t="s">
        <v>36</v>
      </c>
      <c r="C9" s="40">
        <f>'PROAP2022 PTI vs AnexoIV-AUXPE'!C14+'PROAP2022 PTI vs AnexoIV-AUXPE'!C17+'PROAP2022 PTI vs AnexoIV-AUXPE'!C22+'PROAP2022 PTI vs AnexoIV-AUXPE'!C24+'PROAP2022 PTI vs AnexoIV-AUXPE'!C28+'PROAP2022 PTI vs AnexoIV-AUXPE'!C30</f>
        <v>2500</v>
      </c>
    </row>
    <row r="10" spans="2:3" ht="15.75" thickBot="1" x14ac:dyDescent="0.3">
      <c r="B10" s="35" t="s">
        <v>109</v>
      </c>
      <c r="C10" s="40">
        <f>'PROAP2022 PTI vs AnexoIV-AUXPE'!C6+'PROAP2022 PTI vs AnexoIV-AUXPE'!C12+'PROAP2022 PTI vs AnexoIV-AUXPE'!C15+'PROAP2022 PTI vs AnexoIV-AUXPE'!C20+'PROAP2022 PTI vs AnexoIV-AUXPE'!C26+'PROAP2022 PTI vs AnexoIV-AUXPE'!C29+'PROAP2022 PTI vs AnexoIV-AUXPE'!C32</f>
        <v>2250</v>
      </c>
    </row>
    <row r="11" spans="2:3" ht="20.25" thickBot="1" x14ac:dyDescent="0.3">
      <c r="B11" s="35" t="s">
        <v>110</v>
      </c>
      <c r="C11" s="40">
        <f>'PROAP2022 PTI vs AnexoIV-AUXPE'!C7+'PROAP2022 PTI vs AnexoIV-AUXPE'!C9+'PROAP2022 PTI vs AnexoIV-AUXPE'!C10+'PROAP2022 PTI vs AnexoIV-AUXPE'!C13+'PROAP2022 PTI vs AnexoIV-AUXPE'!C16+'PROAP2022 PTI vs AnexoIV-AUXPE'!C18+'PROAP2022 PTI vs AnexoIV-AUXPE'!C21+'PROAP2022 PTI vs AnexoIV-AUXPE'!C23+'PROAP2022 PTI vs AnexoIV-AUXPE'!C27+'PROAP2022 PTI vs AnexoIV-AUXPE'!C33</f>
        <v>19253.11</v>
      </c>
    </row>
    <row r="12" spans="2:3" ht="15.75" thickBot="1" x14ac:dyDescent="0.3">
      <c r="B12" s="38" t="s">
        <v>111</v>
      </c>
      <c r="C12" s="41">
        <f>SUM(C7:C11)</f>
        <v>31928</v>
      </c>
    </row>
    <row r="13" spans="2:3" ht="15.75" thickBot="1" x14ac:dyDescent="0.3">
      <c r="B13" s="48" t="s">
        <v>112</v>
      </c>
      <c r="C13" s="50" t="s">
        <v>113</v>
      </c>
    </row>
    <row r="14" spans="2:3" ht="15.75" thickBot="1" x14ac:dyDescent="0.3">
      <c r="B14" s="35" t="s">
        <v>114</v>
      </c>
      <c r="C14" s="51" t="s">
        <v>115</v>
      </c>
    </row>
    <row r="15" spans="2:3" ht="15.75" thickBot="1" x14ac:dyDescent="0.3">
      <c r="B15" s="35" t="s">
        <v>116</v>
      </c>
      <c r="C15" s="51" t="s">
        <v>115</v>
      </c>
    </row>
    <row r="16" spans="2:3" ht="20.25" thickBot="1" x14ac:dyDescent="0.3">
      <c r="B16" s="35" t="s">
        <v>117</v>
      </c>
      <c r="C16" s="51" t="s">
        <v>115</v>
      </c>
    </row>
    <row r="17" spans="2:3" ht="15.75" thickBot="1" x14ac:dyDescent="0.3">
      <c r="B17" s="39" t="s">
        <v>118</v>
      </c>
      <c r="C17" s="41">
        <f>C12</f>
        <v>31928</v>
      </c>
    </row>
  </sheetData>
  <sheetProtection algorithmName="SHA-512" hashValue="NN4eB4RwT1ub+GdX3houjYybx2zRhmjiyfq/bbCjSla/mE9S/e1DOd+ILRJmk8gLwMZc9wZnhqyQXqH8IgzsGg==" saltValue="O0GfhTOl6h9raTXP9KdlJQ==" spinCount="100000" sheet="1" objects="1" scenarios="1"/>
  <mergeCells count="2">
    <mergeCell ref="B3:C3"/>
    <mergeCell ref="B1:C1"/>
  </mergeCells>
  <pageMargins left="0.51181102362204722" right="0.51181102362204722" top="0.78740157480314965" bottom="0.78740157480314965" header="0.31496062992125984" footer="0.31496062992125984"/>
  <pageSetup paperSize="9" scale="11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936704648390478A1E6A48ED892273" ma:contentTypeVersion="9" ma:contentTypeDescription="Crie um novo documento." ma:contentTypeScope="" ma:versionID="d2c0821b64a8caada47f4de720db2347">
  <xsd:schema xmlns:xsd="http://www.w3.org/2001/XMLSchema" xmlns:xs="http://www.w3.org/2001/XMLSchema" xmlns:p="http://schemas.microsoft.com/office/2006/metadata/properties" xmlns:ns2="9c0e423f-9f5a-4beb-85d3-6d32be4c58d5" targetNamespace="http://schemas.microsoft.com/office/2006/metadata/properties" ma:root="true" ma:fieldsID="d0a10d3040ea1cde72c4c69c6ce4846c" ns2:_="">
    <xsd:import namespace="9c0e423f-9f5a-4beb-85d3-6d32be4c58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423f-9f5a-4beb-85d3-6d32be4c5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904007-7378-4490-821C-A4A80E5788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DA4C70-44EA-410C-818F-F716A82EDD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7AE0EE-61D3-4B86-A664-FF7D56E1D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0e423f-9f5a-4beb-85d3-6d32be4c5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PROAP-2022</vt:lpstr>
      <vt:lpstr>PROAP2022 PTI vs AnexoIV-AUXPE</vt:lpstr>
      <vt:lpstr>AnexoII PlanoTrab Institucional</vt:lpstr>
      <vt:lpstr>Anexo IV PlaAplic-AUXPE2022</vt:lpstr>
      <vt:lpstr>'Anexo IV PlaAplic-AUXPE2022'!Area_de_impressao</vt:lpstr>
      <vt:lpstr>'AnexoII PlanoTrab Institucional'!Area_de_impressao</vt:lpstr>
      <vt:lpstr>'PROAP-2022'!Area_de_impressao</vt:lpstr>
      <vt:lpstr>'Anexo IV PlaAplic-AUXPE2022'!Texto76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asdada</dc:creator>
  <cp:keywords/>
  <dc:description/>
  <cp:lastModifiedBy>Marileusa Serra Pareja</cp:lastModifiedBy>
  <cp:revision/>
  <dcterms:created xsi:type="dcterms:W3CDTF">2017-06-07T17:46:14Z</dcterms:created>
  <dcterms:modified xsi:type="dcterms:W3CDTF">2022-05-12T12:03:55Z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0x0101007A936704648390478A1E6A48ED892273</vt:lpwstr>
  </property>
</Properties>
</file>